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03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'24.03.2023'!$A$3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<sst xmlns="http://schemas.openxmlformats.org/spreadsheetml/2006/main" count="185" uniqueCount="154">
  <si>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</si>
  <si>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</si>
  <si>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</si>
  <si>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</si>
  <si>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</si>
  <si>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</si>
  <si>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</si>
  <si>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</si>
  <si>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</si>
  <si>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</si>
  <si>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</si>
  <si>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</si>
  <si>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</si>
  <si>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</si>
  <si>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</si>
  <si>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</si>
  <si>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</si>
  <si>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</si>
  <si>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</si>
  <si>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</si>
  <si>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</si>
  <si>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</si>
  <si>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</si>
  <si>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</si>
  <si>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</si>
  <si>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</si>
  <si>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</si>
  <si>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</si>
  <si>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</si>
  <si>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</si>
  <si>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</si>
  <si>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</si>
  <si>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</si>
  <si>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</si>
  <si>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</si>
  <si>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</si>
  <si>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</si>
  <si>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</si>
  <si>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</si>
  <si>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</si>
  <si>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</si>
  <si>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</si>
  <si>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</si>
  <si>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</si>
  <si>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</si>
  <si>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</si>
  <si>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</si>
  <si>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</si>
  <si>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</si>
  <si>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</si>
  <si>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</si>
  <si>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</si>
  <si>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</si>
  <si>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</si>
  <si>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</si>
  <si>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</si>
  <si>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</si>
  <si>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</si>
  <si>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</si>
  <si>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</si>
  <si>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</si>
  <si>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</si>
  <si>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</si>
  <si>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</si>
  <si>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</si>
  <si>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</si>
  <si>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</si>
  <si>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</si>
  <si>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</si>
  <si>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</si>
  <si>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</si>
  <si>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</si>
  <si>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</si>
  <si>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</si>
  <si>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</si>
  <si>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</si>
  <si>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</si>
  <si>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</si>
  <si>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</si>
  <si>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</si>
  <si>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</si>
  <si>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</si>
  <si>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</si>
  <si>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</si>
  <si>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</si>
  <si>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</si>
  <si>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</si>
  <si>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</si>
  <si>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</si>
  <si>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</si>
  <si>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</si>
  <si>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</si>
  <si>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</si>
  <si>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</si>
  <si>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</si>
  <si>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</si>
  <si>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</si>
  <si>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</si>
  <si>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</si>
  <si>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</si>
  <si>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</si>
  <si>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</si>
  <si>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</si>
  <si>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</si>
  <si>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</si>
  <si>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</si>
  <si>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</si>
  <si>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</si>
  <si>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</si>
  <si>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</si>
  <si>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</si>
  <si>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</si>
  <si>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</si>
  <si>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</si>
  <si>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</si>
  <si>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</si>
  <si>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</si>
  <si>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</si>
  <si>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</si>
  <si>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24.03.2023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</si>
  <si>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</si>
  <si>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</si>
  <si>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</si>
  <si>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</si>
  <si>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</si>
  <si>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</si>
  <si>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</si>
  <si>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</si>
  <si>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</si>
  <si>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</si>
  <si>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</si>
  <si>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</si>
  <si>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</si>
  <si>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</si>
  <si>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</si>
  <si>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</si>
  <si>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</si>
  <si>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</si>
  <si>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</si>
  <si>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</si>
  <si>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</si>
  <si>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</si>
  <si>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</si>
  <si>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</si>
  <si>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</si>
  <si>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</si>
  <si>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</si>
  <si>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</si>
  <si>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</si>
  <si>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</si>
  <si>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</si>
  <si>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</t>
  </si>
  <si>
    <t xml:space="preserve">Итого сумма с 11 и старше       200,00 </t>
  </si>
  <si>
    <t>Итого сумма с 7 до 11 лет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</si>
</sst>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I60" sqref="I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87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8" t="str">
        <f>"МЕНЮ НА " &amp; Dop!E1 &amp; "." &amp;Dop!D1 &amp; "." &amp; Dop!C1 &amp; "г."</f>
        <v>МЕНЮ НА 24.3.2023г.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"24 марта 2023 г."</f>
        <v>24 марта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81" t="s">
        <v>0</v>
      </c>
      <c r="C8" s="81" t="s">
        <v>6</v>
      </c>
      <c r="D8" s="81" t="s">
        <v>2</v>
      </c>
      <c r="E8" s="81"/>
      <c r="F8" s="81" t="s">
        <v>8</v>
      </c>
      <c r="G8" s="81"/>
      <c r="H8" s="81" t="s">
        <v>7</v>
      </c>
      <c r="I8" s="76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6" t="s">
        <v>89</v>
      </c>
      <c r="CR8" s="76" t="s">
        <v>88</v>
      </c>
    </row>
    <row r="9" spans="1:96" ht="21.6" customHeight="1">
      <c r="A9" s="80"/>
      <c r="B9" s="81"/>
      <c r="C9" s="81"/>
      <c r="D9" s="10" t="s">
        <v>1</v>
      </c>
      <c r="E9" s="10" t="s">
        <v>3</v>
      </c>
      <c r="F9" s="10" t="s">
        <v>1</v>
      </c>
      <c r="G9" s="10" t="s">
        <v>4</v>
      </c>
      <c r="H9" s="81"/>
      <c r="I9" s="7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7"/>
      <c r="CR9" s="77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44.37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26.89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90.6</v>
      </c>
      <c r="AL12" s="26">
        <v>83.6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5.34</v>
      </c>
      <c r="CE12" s="23">
        <v>9.4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4.45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14.44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8.75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1.59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1.32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3.46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2.1</v>
      </c>
    </row>
    <row r="16" spans="1:96" s="27" customFormat="1" ht="11.4">
      <c r="B16" s="28" t="s">
        <v>98</v>
      </c>
      <c r="C16" s="29"/>
      <c r="D16" s="29">
        <v>24.28</v>
      </c>
      <c r="E16" s="29">
        <v>19.899999999999999</v>
      </c>
      <c r="F16" s="29">
        <v>16.43</v>
      </c>
      <c r="G16" s="29">
        <v>1.64</v>
      </c>
      <c r="H16" s="29">
        <v>65.66</v>
      </c>
      <c r="I16" s="29">
        <v>506.5</v>
      </c>
      <c r="J16" s="30">
        <v>9.6199999999999992</v>
      </c>
      <c r="K16" s="30">
        <v>0.73</v>
      </c>
      <c r="L16" s="30">
        <v>0</v>
      </c>
      <c r="M16" s="30">
        <v>0</v>
      </c>
      <c r="N16" s="30">
        <v>34.380000000000003</v>
      </c>
      <c r="O16" s="30">
        <v>30.22</v>
      </c>
      <c r="P16" s="30">
        <v>1.06</v>
      </c>
      <c r="Q16" s="30">
        <v>0</v>
      </c>
      <c r="R16" s="30">
        <v>0</v>
      </c>
      <c r="S16" s="30">
        <v>1.62</v>
      </c>
      <c r="T16" s="30">
        <v>4</v>
      </c>
      <c r="U16" s="30">
        <v>571.99</v>
      </c>
      <c r="V16" s="30">
        <v>315.23</v>
      </c>
      <c r="W16" s="30">
        <v>293.14999999999998</v>
      </c>
      <c r="X16" s="30">
        <v>48.59</v>
      </c>
      <c r="Y16" s="30">
        <v>322.44</v>
      </c>
      <c r="Z16" s="30">
        <v>1</v>
      </c>
      <c r="AA16" s="30">
        <v>81.680000000000007</v>
      </c>
      <c r="AB16" s="30">
        <v>50.7</v>
      </c>
      <c r="AC16" s="30">
        <v>106.61</v>
      </c>
      <c r="AD16" s="30">
        <v>0.91</v>
      </c>
      <c r="AE16" s="30">
        <v>0.11</v>
      </c>
      <c r="AF16" s="30">
        <v>0.41</v>
      </c>
      <c r="AG16" s="30">
        <v>0.77</v>
      </c>
      <c r="AH16" s="30">
        <v>5.68</v>
      </c>
      <c r="AI16" s="30">
        <v>1.79</v>
      </c>
      <c r="AJ16" s="30">
        <v>0</v>
      </c>
      <c r="AK16" s="30">
        <v>1198.44</v>
      </c>
      <c r="AL16" s="30">
        <v>1038.0999999999999</v>
      </c>
      <c r="AM16" s="30">
        <v>1889.77</v>
      </c>
      <c r="AN16" s="30">
        <v>1333.92</v>
      </c>
      <c r="AO16" s="30">
        <v>528.14</v>
      </c>
      <c r="AP16" s="30">
        <v>900.02</v>
      </c>
      <c r="AQ16" s="30">
        <v>302.83999999999997</v>
      </c>
      <c r="AR16" s="30">
        <v>1104.4000000000001</v>
      </c>
      <c r="AS16" s="30">
        <v>310.3</v>
      </c>
      <c r="AT16" s="30">
        <v>309.27</v>
      </c>
      <c r="AU16" s="30">
        <v>399.38</v>
      </c>
      <c r="AV16" s="30">
        <v>545.36</v>
      </c>
      <c r="AW16" s="30">
        <v>215.07</v>
      </c>
      <c r="AX16" s="30">
        <v>1552.52</v>
      </c>
      <c r="AY16" s="30">
        <v>0.53</v>
      </c>
      <c r="AZ16" s="30">
        <v>547.27</v>
      </c>
      <c r="BA16" s="30">
        <v>344.78</v>
      </c>
      <c r="BB16" s="30">
        <v>1133.29</v>
      </c>
      <c r="BC16" s="30">
        <v>195.96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0.85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</v>
      </c>
      <c r="BT16" s="30">
        <v>0</v>
      </c>
      <c r="BU16" s="30">
        <v>0</v>
      </c>
      <c r="BV16" s="30">
        <v>0.89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415.12</v>
      </c>
      <c r="CC16" s="29">
        <f>SUM($CC$10:$CC$15)</f>
        <v>69.199999999999989</v>
      </c>
      <c r="CD16" s="27">
        <f>$I$16/$I$51*100</f>
        <v>15.313495830738253</v>
      </c>
      <c r="CE16" s="27">
        <v>90.13</v>
      </c>
      <c r="CG16" s="27">
        <v>69.28</v>
      </c>
      <c r="CH16" s="27">
        <v>39.74</v>
      </c>
      <c r="CI16" s="27">
        <v>54.51</v>
      </c>
      <c r="CJ16" s="27">
        <v>4780.78</v>
      </c>
      <c r="CK16" s="27">
        <v>1906.98</v>
      </c>
      <c r="CL16" s="27">
        <v>3343.88</v>
      </c>
      <c r="CM16" s="27">
        <v>47.65</v>
      </c>
      <c r="CN16" s="27">
        <v>31.24</v>
      </c>
      <c r="CO16" s="27">
        <v>39.44</v>
      </c>
      <c r="CP16" s="27">
        <v>17.25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4.5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2.73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8.08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4.9000000000000004</v>
      </c>
    </row>
    <row r="20" spans="1:96" s="23" customFormat="1">
      <c r="A20" s="23" t="str">
        <f>"3/3"</f>
        <v>3/3</v>
      </c>
      <c r="B20" s="24" t="s">
        <v>102</v>
      </c>
      <c r="C20" s="25" t="str">
        <f>"160"</f>
        <v>160</v>
      </c>
      <c r="D20" s="25">
        <v>3.32</v>
      </c>
      <c r="E20" s="25">
        <v>0.57999999999999996</v>
      </c>
      <c r="F20" s="25">
        <v>3.91</v>
      </c>
      <c r="G20" s="25">
        <v>0.55000000000000004</v>
      </c>
      <c r="H20" s="25">
        <v>23.55</v>
      </c>
      <c r="I20" s="25">
        <v>141.42475999999999</v>
      </c>
      <c r="J20" s="26">
        <v>2.4300000000000002</v>
      </c>
      <c r="K20" s="26">
        <v>0.09</v>
      </c>
      <c r="L20" s="26">
        <v>0</v>
      </c>
      <c r="M20" s="26">
        <v>0</v>
      </c>
      <c r="N20" s="26">
        <v>2.29</v>
      </c>
      <c r="O20" s="26">
        <v>19.440000000000001</v>
      </c>
      <c r="P20" s="26">
        <v>1.81</v>
      </c>
      <c r="Q20" s="26">
        <v>0</v>
      </c>
      <c r="R20" s="26">
        <v>0</v>
      </c>
      <c r="S20" s="26">
        <v>0.31</v>
      </c>
      <c r="T20" s="26">
        <v>2.58</v>
      </c>
      <c r="U20" s="26">
        <v>245.61</v>
      </c>
      <c r="V20" s="26">
        <v>678.71</v>
      </c>
      <c r="W20" s="26">
        <v>38.07</v>
      </c>
      <c r="X20" s="26">
        <v>32.49</v>
      </c>
      <c r="Y20" s="26">
        <v>92.99</v>
      </c>
      <c r="Z20" s="26">
        <v>1.21</v>
      </c>
      <c r="AA20" s="26">
        <v>20</v>
      </c>
      <c r="AB20" s="26">
        <v>36.380000000000003</v>
      </c>
      <c r="AC20" s="26">
        <v>26.72</v>
      </c>
      <c r="AD20" s="26">
        <v>0.18</v>
      </c>
      <c r="AE20" s="26">
        <v>0.13</v>
      </c>
      <c r="AF20" s="26">
        <v>0.11</v>
      </c>
      <c r="AG20" s="26">
        <v>1.42</v>
      </c>
      <c r="AH20" s="26">
        <v>2.76</v>
      </c>
      <c r="AI20" s="26">
        <v>5.81</v>
      </c>
      <c r="AJ20" s="26">
        <v>0</v>
      </c>
      <c r="AK20" s="26">
        <v>66.77</v>
      </c>
      <c r="AL20" s="26">
        <v>86.87</v>
      </c>
      <c r="AM20" s="26">
        <v>123.73</v>
      </c>
      <c r="AN20" s="26">
        <v>125.97</v>
      </c>
      <c r="AO20" s="26">
        <v>28.39</v>
      </c>
      <c r="AP20" s="26">
        <v>81.209999999999994</v>
      </c>
      <c r="AQ20" s="26">
        <v>37.159999999999997</v>
      </c>
      <c r="AR20" s="26">
        <v>85.42</v>
      </c>
      <c r="AS20" s="26">
        <v>80.709999999999994</v>
      </c>
      <c r="AT20" s="26">
        <v>219.87</v>
      </c>
      <c r="AU20" s="26">
        <v>97.93</v>
      </c>
      <c r="AV20" s="26">
        <v>20.48</v>
      </c>
      <c r="AW20" s="26">
        <v>57</v>
      </c>
      <c r="AX20" s="26">
        <v>306.36</v>
      </c>
      <c r="AY20" s="26">
        <v>0</v>
      </c>
      <c r="AZ20" s="26">
        <v>42.86</v>
      </c>
      <c r="BA20" s="26">
        <v>38.99</v>
      </c>
      <c r="BB20" s="26">
        <v>77.599999999999994</v>
      </c>
      <c r="BC20" s="26">
        <v>23.1</v>
      </c>
      <c r="BD20" s="26">
        <v>0.1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</v>
      </c>
      <c r="BJ20" s="26">
        <v>0</v>
      </c>
      <c r="BK20" s="26">
        <v>0.94</v>
      </c>
      <c r="BL20" s="26">
        <v>0</v>
      </c>
      <c r="BM20" s="26">
        <v>0.28000000000000003</v>
      </c>
      <c r="BN20" s="26">
        <v>0</v>
      </c>
      <c r="BO20" s="26">
        <v>0</v>
      </c>
      <c r="BP20" s="26">
        <v>0</v>
      </c>
      <c r="BQ20" s="26">
        <v>0.06</v>
      </c>
      <c r="BR20" s="26">
        <v>0.1</v>
      </c>
      <c r="BS20" s="26">
        <v>0.9</v>
      </c>
      <c r="BT20" s="26">
        <v>0</v>
      </c>
      <c r="BU20" s="26">
        <v>0</v>
      </c>
      <c r="BV20" s="26">
        <v>0.15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131.87</v>
      </c>
      <c r="CC20" s="25">
        <v>20.309999999999999</v>
      </c>
      <c r="CE20" s="23">
        <v>26.06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0.8</v>
      </c>
      <c r="CR20" s="23">
        <v>12.31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"90"</f>
        <v>90</v>
      </c>
      <c r="D21" s="25">
        <v>7.29</v>
      </c>
      <c r="E21" s="25">
        <v>6.58</v>
      </c>
      <c r="F21" s="25">
        <v>7.3</v>
      </c>
      <c r="G21" s="25">
        <v>0.82</v>
      </c>
      <c r="H21" s="25">
        <v>7.97</v>
      </c>
      <c r="I21" s="25">
        <v>125.74995219519229</v>
      </c>
      <c r="J21" s="26">
        <v>4.17</v>
      </c>
      <c r="K21" s="26">
        <v>0.49</v>
      </c>
      <c r="L21" s="26">
        <v>0</v>
      </c>
      <c r="M21" s="26">
        <v>0</v>
      </c>
      <c r="N21" s="26">
        <v>1.76</v>
      </c>
      <c r="O21" s="26">
        <v>5.3</v>
      </c>
      <c r="P21" s="26">
        <v>0.91</v>
      </c>
      <c r="Q21" s="26">
        <v>0</v>
      </c>
      <c r="R21" s="26">
        <v>0</v>
      </c>
      <c r="S21" s="26">
        <v>0.19</v>
      </c>
      <c r="T21" s="26">
        <v>1.02</v>
      </c>
      <c r="U21" s="26">
        <v>139.66</v>
      </c>
      <c r="V21" s="26">
        <v>192.31</v>
      </c>
      <c r="W21" s="26">
        <v>27.55</v>
      </c>
      <c r="X21" s="26">
        <v>14.74</v>
      </c>
      <c r="Y21" s="26">
        <v>75.650000000000006</v>
      </c>
      <c r="Z21" s="26">
        <v>1.03</v>
      </c>
      <c r="AA21" s="26">
        <v>11.37</v>
      </c>
      <c r="AB21" s="26">
        <v>12.74</v>
      </c>
      <c r="AC21" s="26">
        <v>24.14</v>
      </c>
      <c r="AD21" s="26">
        <v>0.59</v>
      </c>
      <c r="AE21" s="26">
        <v>0.02</v>
      </c>
      <c r="AF21" s="26">
        <v>0.06</v>
      </c>
      <c r="AG21" s="26">
        <v>1.29</v>
      </c>
      <c r="AH21" s="26">
        <v>3.55</v>
      </c>
      <c r="AI21" s="26">
        <v>1.5</v>
      </c>
      <c r="AJ21" s="26">
        <v>0</v>
      </c>
      <c r="AK21" s="26">
        <v>462.32</v>
      </c>
      <c r="AL21" s="26">
        <v>353.99</v>
      </c>
      <c r="AM21" s="26">
        <v>670.7</v>
      </c>
      <c r="AN21" s="26">
        <v>668.6</v>
      </c>
      <c r="AO21" s="26">
        <v>203.01</v>
      </c>
      <c r="AP21" s="26">
        <v>357.4</v>
      </c>
      <c r="AQ21" s="26">
        <v>97.06</v>
      </c>
      <c r="AR21" s="26">
        <v>366.48</v>
      </c>
      <c r="AS21" s="26">
        <v>486.32</v>
      </c>
      <c r="AT21" s="26">
        <v>483.05</v>
      </c>
      <c r="AU21" s="26">
        <v>808.07</v>
      </c>
      <c r="AV21" s="26">
        <v>300.43</v>
      </c>
      <c r="AW21" s="26">
        <v>409.6</v>
      </c>
      <c r="AX21" s="26">
        <v>1443.53</v>
      </c>
      <c r="AY21" s="26">
        <v>86.76</v>
      </c>
      <c r="AZ21" s="26">
        <v>339.26</v>
      </c>
      <c r="BA21" s="26">
        <v>372.61</v>
      </c>
      <c r="BB21" s="26">
        <v>302.64999999999998</v>
      </c>
      <c r="BC21" s="26">
        <v>125.95</v>
      </c>
      <c r="BD21" s="26">
        <v>0.04</v>
      </c>
      <c r="BE21" s="26">
        <v>0.02</v>
      </c>
      <c r="BF21" s="26">
        <v>0.01</v>
      </c>
      <c r="BG21" s="26">
        <v>0.02</v>
      </c>
      <c r="BH21" s="26">
        <v>0.03</v>
      </c>
      <c r="BI21" s="26">
        <v>0.12</v>
      </c>
      <c r="BJ21" s="26">
        <v>0</v>
      </c>
      <c r="BK21" s="26">
        <v>0.38</v>
      </c>
      <c r="BL21" s="26">
        <v>0</v>
      </c>
      <c r="BM21" s="26">
        <v>0.13</v>
      </c>
      <c r="BN21" s="26">
        <v>0</v>
      </c>
      <c r="BO21" s="26">
        <v>0</v>
      </c>
      <c r="BP21" s="26">
        <v>0</v>
      </c>
      <c r="BQ21" s="26">
        <v>0.02</v>
      </c>
      <c r="BR21" s="26">
        <v>0.03</v>
      </c>
      <c r="BS21" s="26">
        <v>0.43</v>
      </c>
      <c r="BT21" s="26">
        <v>0</v>
      </c>
      <c r="BU21" s="26">
        <v>0</v>
      </c>
      <c r="BV21" s="26">
        <v>0.45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102.55</v>
      </c>
      <c r="CC21" s="25">
        <v>31.95</v>
      </c>
      <c r="CE21" s="23">
        <v>13.5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0.28000000000000003</v>
      </c>
      <c r="CR21" s="23">
        <v>19.36</v>
      </c>
    </row>
    <row r="22" spans="1:96" s="23" customFormat="1">
      <c r="A22" s="23" t="str">
        <f>"2"</f>
        <v>2</v>
      </c>
      <c r="B22" s="24" t="s">
        <v>96</v>
      </c>
      <c r="C22" s="25" t="str">
        <f>"22,3"</f>
        <v>22,3</v>
      </c>
      <c r="D22" s="25">
        <v>1.47</v>
      </c>
      <c r="E22" s="25">
        <v>0</v>
      </c>
      <c r="F22" s="25">
        <v>0.15</v>
      </c>
      <c r="G22" s="25">
        <v>0.15</v>
      </c>
      <c r="H22" s="25">
        <v>10.46</v>
      </c>
      <c r="I22" s="25">
        <v>49.929922999999988</v>
      </c>
      <c r="J22" s="26">
        <v>0</v>
      </c>
      <c r="K22" s="26">
        <v>0</v>
      </c>
      <c r="L22" s="26">
        <v>0</v>
      </c>
      <c r="M22" s="26">
        <v>0</v>
      </c>
      <c r="N22" s="26">
        <v>0.25</v>
      </c>
      <c r="O22" s="26">
        <v>10.17</v>
      </c>
      <c r="P22" s="26">
        <v>0.04</v>
      </c>
      <c r="Q22" s="26">
        <v>0</v>
      </c>
      <c r="R22" s="26">
        <v>0</v>
      </c>
      <c r="S22" s="26">
        <v>0</v>
      </c>
      <c r="T22" s="26">
        <v>0.4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71.2</v>
      </c>
      <c r="AL22" s="26">
        <v>74.11</v>
      </c>
      <c r="AM22" s="26">
        <v>113.5</v>
      </c>
      <c r="AN22" s="26">
        <v>37.64</v>
      </c>
      <c r="AO22" s="26">
        <v>22.31</v>
      </c>
      <c r="AP22" s="26">
        <v>44.62</v>
      </c>
      <c r="AQ22" s="26">
        <v>16.88</v>
      </c>
      <c r="AR22" s="26">
        <v>80.709999999999994</v>
      </c>
      <c r="AS22" s="26">
        <v>50.05</v>
      </c>
      <c r="AT22" s="26">
        <v>69.84</v>
      </c>
      <c r="AU22" s="26">
        <v>57.62</v>
      </c>
      <c r="AV22" s="26">
        <v>30.27</v>
      </c>
      <c r="AW22" s="26">
        <v>53.55</v>
      </c>
      <c r="AX22" s="26">
        <v>447.78</v>
      </c>
      <c r="AY22" s="26">
        <v>0</v>
      </c>
      <c r="AZ22" s="26">
        <v>145.9</v>
      </c>
      <c r="BA22" s="26">
        <v>63.44</v>
      </c>
      <c r="BB22" s="26">
        <v>42.1</v>
      </c>
      <c r="BC22" s="26">
        <v>33.369999999999997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8.7200000000000006</v>
      </c>
      <c r="CC22" s="25">
        <v>1.18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0.98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1.1100000000000001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0.92</v>
      </c>
    </row>
    <row r="24" spans="1:96" s="19" customFormat="1">
      <c r="A24" s="19" t="str">
        <f>"648"</f>
        <v>648</v>
      </c>
      <c r="B24" s="20" t="s">
        <v>105</v>
      </c>
      <c r="C24" s="21" t="str">
        <f>"180"</f>
        <v>180</v>
      </c>
      <c r="D24" s="21">
        <v>0.06</v>
      </c>
      <c r="E24" s="21">
        <v>0</v>
      </c>
      <c r="F24" s="21">
        <v>0</v>
      </c>
      <c r="G24" s="21">
        <v>0</v>
      </c>
      <c r="H24" s="21">
        <v>4.09</v>
      </c>
      <c r="I24" s="21">
        <v>15.773525999999999</v>
      </c>
      <c r="J24" s="22">
        <v>0</v>
      </c>
      <c r="K24" s="22">
        <v>0</v>
      </c>
      <c r="L24" s="22">
        <v>0</v>
      </c>
      <c r="M24" s="22">
        <v>0</v>
      </c>
      <c r="N24" s="22">
        <v>4.09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0.05</v>
      </c>
      <c r="V24" s="22">
        <v>0.12</v>
      </c>
      <c r="W24" s="22">
        <v>0.12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0.08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171</v>
      </c>
      <c r="CC24" s="21">
        <v>3.4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4.5</v>
      </c>
      <c r="CQ24" s="19">
        <v>0</v>
      </c>
      <c r="CR24" s="19">
        <v>2.06</v>
      </c>
    </row>
    <row r="25" spans="1:96" s="27" customFormat="1" ht="11.4">
      <c r="B25" s="28" t="s">
        <v>106</v>
      </c>
      <c r="C25" s="29"/>
      <c r="D25" s="29">
        <v>16.73</v>
      </c>
      <c r="E25" s="29">
        <v>7.16</v>
      </c>
      <c r="F25" s="29">
        <v>17.14</v>
      </c>
      <c r="G25" s="29">
        <v>7.29</v>
      </c>
      <c r="H25" s="29">
        <v>80.069999999999993</v>
      </c>
      <c r="I25" s="29">
        <v>532.48</v>
      </c>
      <c r="J25" s="30">
        <v>7.37</v>
      </c>
      <c r="K25" s="30">
        <v>3.96</v>
      </c>
      <c r="L25" s="30">
        <v>0</v>
      </c>
      <c r="M25" s="30">
        <v>0</v>
      </c>
      <c r="N25" s="30">
        <v>16.03</v>
      </c>
      <c r="O25" s="30">
        <v>56.8</v>
      </c>
      <c r="P25" s="30">
        <v>7.25</v>
      </c>
      <c r="Q25" s="30">
        <v>0</v>
      </c>
      <c r="R25" s="30">
        <v>0</v>
      </c>
      <c r="S25" s="30">
        <v>1.02</v>
      </c>
      <c r="T25" s="30">
        <v>6.67</v>
      </c>
      <c r="U25" s="30">
        <v>830.62</v>
      </c>
      <c r="V25" s="30">
        <v>1386.54</v>
      </c>
      <c r="W25" s="30">
        <v>102.04</v>
      </c>
      <c r="X25" s="30">
        <v>95.53</v>
      </c>
      <c r="Y25" s="30">
        <v>277.81</v>
      </c>
      <c r="Z25" s="30">
        <v>4.22</v>
      </c>
      <c r="AA25" s="30">
        <v>31.37</v>
      </c>
      <c r="AB25" s="30">
        <v>7588.52</v>
      </c>
      <c r="AC25" s="30">
        <v>1348.74</v>
      </c>
      <c r="AD25" s="30">
        <v>3.85</v>
      </c>
      <c r="AE25" s="30">
        <v>0.3</v>
      </c>
      <c r="AF25" s="30">
        <v>0.27</v>
      </c>
      <c r="AG25" s="30">
        <v>4.2</v>
      </c>
      <c r="AH25" s="30">
        <v>8.81</v>
      </c>
      <c r="AI25" s="30">
        <v>15</v>
      </c>
      <c r="AJ25" s="30">
        <v>0</v>
      </c>
      <c r="AK25" s="30">
        <v>760.57</v>
      </c>
      <c r="AL25" s="30">
        <v>658.88</v>
      </c>
      <c r="AM25" s="30">
        <v>1142.6400000000001</v>
      </c>
      <c r="AN25" s="30">
        <v>963.03</v>
      </c>
      <c r="AO25" s="30">
        <v>301.38</v>
      </c>
      <c r="AP25" s="30">
        <v>601.29</v>
      </c>
      <c r="AQ25" s="30">
        <v>194.8</v>
      </c>
      <c r="AR25" s="30">
        <v>707.32</v>
      </c>
      <c r="AS25" s="30">
        <v>777.29</v>
      </c>
      <c r="AT25" s="30">
        <v>991.38</v>
      </c>
      <c r="AU25" s="30">
        <v>1220.21</v>
      </c>
      <c r="AV25" s="30">
        <v>415.85</v>
      </c>
      <c r="AW25" s="30">
        <v>663.86</v>
      </c>
      <c r="AX25" s="30">
        <v>3132.32</v>
      </c>
      <c r="AY25" s="30">
        <v>86.76</v>
      </c>
      <c r="AZ25" s="30">
        <v>781.8</v>
      </c>
      <c r="BA25" s="30">
        <v>627.33000000000004</v>
      </c>
      <c r="BB25" s="30">
        <v>515.4</v>
      </c>
      <c r="BC25" s="30">
        <v>246.46</v>
      </c>
      <c r="BD25" s="30">
        <v>0.14000000000000001</v>
      </c>
      <c r="BE25" s="30">
        <v>7.0000000000000007E-2</v>
      </c>
      <c r="BF25" s="30">
        <v>0.03</v>
      </c>
      <c r="BG25" s="30">
        <v>0.08</v>
      </c>
      <c r="BH25" s="30">
        <v>0.09</v>
      </c>
      <c r="BI25" s="30">
        <v>0.42</v>
      </c>
      <c r="BJ25" s="30">
        <v>0</v>
      </c>
      <c r="BK25" s="30">
        <v>1.74</v>
      </c>
      <c r="BL25" s="30">
        <v>0</v>
      </c>
      <c r="BM25" s="30">
        <v>0.63</v>
      </c>
      <c r="BN25" s="30">
        <v>0.02</v>
      </c>
      <c r="BO25" s="30">
        <v>0.04</v>
      </c>
      <c r="BP25" s="30">
        <v>0</v>
      </c>
      <c r="BQ25" s="30">
        <v>0.08</v>
      </c>
      <c r="BR25" s="30">
        <v>0.14000000000000001</v>
      </c>
      <c r="BS25" s="30">
        <v>2.67</v>
      </c>
      <c r="BT25" s="30">
        <v>0</v>
      </c>
      <c r="BU25" s="30">
        <v>0</v>
      </c>
      <c r="BV25" s="30">
        <v>3.85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680.96</v>
      </c>
      <c r="CC25" s="29">
        <f>SUM($CC$17:$CC$24)</f>
        <v>70.530000000000015</v>
      </c>
      <c r="CD25" s="27">
        <f>$I$25/$I$51*100</f>
        <v>16.098973859726566</v>
      </c>
      <c r="CE25" s="27">
        <v>1296.1300000000001</v>
      </c>
      <c r="CG25" s="27">
        <v>118.55</v>
      </c>
      <c r="CH25" s="27">
        <v>70.28</v>
      </c>
      <c r="CI25" s="27">
        <v>94.42</v>
      </c>
      <c r="CJ25" s="27">
        <v>4580.6400000000003</v>
      </c>
      <c r="CK25" s="27">
        <v>2219.31</v>
      </c>
      <c r="CL25" s="27">
        <v>3399.98</v>
      </c>
      <c r="CM25" s="27">
        <v>113.08</v>
      </c>
      <c r="CN25" s="27">
        <v>56.05</v>
      </c>
      <c r="CO25" s="27">
        <v>84.59</v>
      </c>
      <c r="CP25" s="27">
        <v>6.3</v>
      </c>
      <c r="CQ25" s="27">
        <v>1.88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"-"</f>
        <v>-</v>
      </c>
      <c r="B27" s="24" t="s">
        <v>108</v>
      </c>
      <c r="C27" s="25" t="str">
        <f>"200"</f>
        <v>200</v>
      </c>
      <c r="D27" s="25">
        <v>5.4</v>
      </c>
      <c r="E27" s="25">
        <v>0</v>
      </c>
      <c r="F27" s="25">
        <v>2</v>
      </c>
      <c r="G27" s="25">
        <v>0</v>
      </c>
      <c r="H27" s="25">
        <v>32.4</v>
      </c>
      <c r="I27" s="25">
        <v>153.12</v>
      </c>
      <c r="J27" s="26">
        <v>1.4</v>
      </c>
      <c r="K27" s="26">
        <v>0</v>
      </c>
      <c r="L27" s="26">
        <v>0</v>
      </c>
      <c r="M27" s="26">
        <v>0</v>
      </c>
      <c r="N27" s="26">
        <v>24.4</v>
      </c>
      <c r="O27" s="26">
        <v>0</v>
      </c>
      <c r="P27" s="26">
        <v>8</v>
      </c>
      <c r="Q27" s="26">
        <v>0</v>
      </c>
      <c r="R27" s="26">
        <v>0</v>
      </c>
      <c r="S27" s="26">
        <v>1.6</v>
      </c>
      <c r="T27" s="26">
        <v>1.4</v>
      </c>
      <c r="U27" s="26">
        <v>90</v>
      </c>
      <c r="V27" s="26">
        <v>246</v>
      </c>
      <c r="W27" s="26">
        <v>218</v>
      </c>
      <c r="X27" s="26">
        <v>26</v>
      </c>
      <c r="Y27" s="26">
        <v>170</v>
      </c>
      <c r="Z27" s="26"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0.06</v>
      </c>
      <c r="AF27" s="26">
        <v>0.26</v>
      </c>
      <c r="AG27" s="26">
        <v>0.2</v>
      </c>
      <c r="AH27" s="26">
        <v>1.8</v>
      </c>
      <c r="AI27" s="26">
        <v>3.2</v>
      </c>
      <c r="AJ27" s="26">
        <v>0</v>
      </c>
      <c r="AK27" s="26">
        <v>4360</v>
      </c>
      <c r="AL27" s="26">
        <v>4440</v>
      </c>
      <c r="AM27" s="26">
        <v>7640</v>
      </c>
      <c r="AN27" s="26">
        <v>6120</v>
      </c>
      <c r="AO27" s="26">
        <v>1360</v>
      </c>
      <c r="AP27" s="26">
        <v>4040</v>
      </c>
      <c r="AQ27" s="26">
        <v>1200</v>
      </c>
      <c r="AR27" s="26">
        <v>3440</v>
      </c>
      <c r="AS27" s="26">
        <v>3680</v>
      </c>
      <c r="AT27" s="26">
        <v>3960</v>
      </c>
      <c r="AU27" s="26">
        <v>8920</v>
      </c>
      <c r="AV27" s="26">
        <v>1840</v>
      </c>
      <c r="AW27" s="26">
        <v>2400</v>
      </c>
      <c r="AX27" s="26">
        <v>9520</v>
      </c>
      <c r="AY27" s="26">
        <v>0</v>
      </c>
      <c r="AZ27" s="26">
        <v>4240</v>
      </c>
      <c r="BA27" s="26">
        <v>4960</v>
      </c>
      <c r="BB27" s="26">
        <v>2680</v>
      </c>
      <c r="BC27" s="26">
        <v>1520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165.2</v>
      </c>
      <c r="CC27" s="25">
        <v>20.71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17.260000000000002</v>
      </c>
    </row>
    <row r="28" spans="1:96" s="19" customFormat="1" ht="24">
      <c r="A28" s="19" t="str">
        <f>"20"</f>
        <v>20</v>
      </c>
      <c r="B28" s="20" t="s">
        <v>109</v>
      </c>
      <c r="C28" s="21" t="str">
        <f>"30"</f>
        <v>30</v>
      </c>
      <c r="D28" s="21">
        <v>1.5</v>
      </c>
      <c r="E28" s="21">
        <v>0</v>
      </c>
      <c r="F28" s="21">
        <v>1.35</v>
      </c>
      <c r="G28" s="21">
        <v>0</v>
      </c>
      <c r="H28" s="21">
        <v>90</v>
      </c>
      <c r="I28" s="21">
        <v>360.15</v>
      </c>
      <c r="J28" s="22">
        <v>0</v>
      </c>
      <c r="K28" s="22">
        <v>0</v>
      </c>
      <c r="L28" s="22">
        <v>0</v>
      </c>
      <c r="M28" s="22">
        <v>0</v>
      </c>
      <c r="N28" s="22">
        <v>90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13.56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11.3</v>
      </c>
    </row>
    <row r="29" spans="1:96" s="27" customFormat="1" ht="11.4">
      <c r="B29" s="28" t="s">
        <v>110</v>
      </c>
      <c r="C29" s="29"/>
      <c r="D29" s="29">
        <v>6.9</v>
      </c>
      <c r="E29" s="29">
        <v>0</v>
      </c>
      <c r="F29" s="29">
        <v>3.35</v>
      </c>
      <c r="G29" s="29">
        <v>0</v>
      </c>
      <c r="H29" s="29">
        <v>122.4</v>
      </c>
      <c r="I29" s="29">
        <v>513.27</v>
      </c>
      <c r="J29" s="30">
        <v>1.4</v>
      </c>
      <c r="K29" s="30">
        <v>0</v>
      </c>
      <c r="L29" s="30">
        <v>0</v>
      </c>
      <c r="M29" s="30">
        <v>0</v>
      </c>
      <c r="N29" s="30">
        <v>114.4</v>
      </c>
      <c r="O29" s="30">
        <v>0</v>
      </c>
      <c r="P29" s="30">
        <v>8</v>
      </c>
      <c r="Q29" s="30">
        <v>0</v>
      </c>
      <c r="R29" s="30">
        <v>0</v>
      </c>
      <c r="S29" s="30">
        <v>1.6</v>
      </c>
      <c r="T29" s="30">
        <v>1.4</v>
      </c>
      <c r="U29" s="30">
        <v>90</v>
      </c>
      <c r="V29" s="30">
        <v>246</v>
      </c>
      <c r="W29" s="30">
        <v>218</v>
      </c>
      <c r="X29" s="30">
        <v>26</v>
      </c>
      <c r="Y29" s="30">
        <v>170</v>
      </c>
      <c r="Z29" s="30">
        <v>0.2</v>
      </c>
      <c r="AA29" s="30">
        <v>0</v>
      </c>
      <c r="AB29" s="30">
        <v>0</v>
      </c>
      <c r="AC29" s="30">
        <v>0</v>
      </c>
      <c r="AD29" s="30">
        <v>0</v>
      </c>
      <c r="AE29" s="30">
        <v>0.06</v>
      </c>
      <c r="AF29" s="30">
        <v>0.26</v>
      </c>
      <c r="AG29" s="30">
        <v>0.2</v>
      </c>
      <c r="AH29" s="30">
        <v>1.8</v>
      </c>
      <c r="AI29" s="30">
        <v>3.2</v>
      </c>
      <c r="AJ29" s="30">
        <v>0</v>
      </c>
      <c r="AK29" s="30">
        <v>4360</v>
      </c>
      <c r="AL29" s="30">
        <v>4440</v>
      </c>
      <c r="AM29" s="30">
        <v>7640</v>
      </c>
      <c r="AN29" s="30">
        <v>6120</v>
      </c>
      <c r="AO29" s="30">
        <v>1360</v>
      </c>
      <c r="AP29" s="30">
        <v>4040</v>
      </c>
      <c r="AQ29" s="30">
        <v>1200</v>
      </c>
      <c r="AR29" s="30">
        <v>3440</v>
      </c>
      <c r="AS29" s="30">
        <v>3680</v>
      </c>
      <c r="AT29" s="30">
        <v>3960</v>
      </c>
      <c r="AU29" s="30">
        <v>8920</v>
      </c>
      <c r="AV29" s="30">
        <v>1840</v>
      </c>
      <c r="AW29" s="30">
        <v>2400</v>
      </c>
      <c r="AX29" s="30">
        <v>9520</v>
      </c>
      <c r="AY29" s="30">
        <v>0</v>
      </c>
      <c r="AZ29" s="30">
        <v>4240</v>
      </c>
      <c r="BA29" s="30">
        <v>4960</v>
      </c>
      <c r="BB29" s="30">
        <v>2680</v>
      </c>
      <c r="BC29" s="30">
        <v>1520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165.2</v>
      </c>
      <c r="CC29" s="29">
        <f>SUM($CC$26:$CC$28)</f>
        <v>34.270000000000003</v>
      </c>
      <c r="CD29" s="27">
        <f>$I$29/$I$51*100</f>
        <v>15.518179674319887</v>
      </c>
      <c r="CE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74" customFormat="1" ht="11.4">
      <c r="A30" s="74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"120"</f>
        <v>120</v>
      </c>
      <c r="D32" s="25">
        <v>20.28</v>
      </c>
      <c r="E32" s="25">
        <v>19.46</v>
      </c>
      <c r="F32" s="25">
        <v>11.52</v>
      </c>
      <c r="G32" s="25">
        <v>1.21</v>
      </c>
      <c r="H32" s="25">
        <v>16.12</v>
      </c>
      <c r="I32" s="25">
        <v>251.10539699999998</v>
      </c>
      <c r="J32" s="26">
        <v>6.27</v>
      </c>
      <c r="K32" s="26">
        <v>0.78</v>
      </c>
      <c r="L32" s="26">
        <v>0</v>
      </c>
      <c r="M32" s="26">
        <v>0</v>
      </c>
      <c r="N32" s="26">
        <v>10.77</v>
      </c>
      <c r="O32" s="26">
        <v>5.08</v>
      </c>
      <c r="P32" s="26">
        <v>0.27</v>
      </c>
      <c r="Q32" s="26">
        <v>0</v>
      </c>
      <c r="R32" s="26">
        <v>0</v>
      </c>
      <c r="S32" s="26">
        <v>1.34</v>
      </c>
      <c r="T32" s="26">
        <v>1.81</v>
      </c>
      <c r="U32" s="26">
        <v>256.70999999999998</v>
      </c>
      <c r="V32" s="26">
        <v>129.22</v>
      </c>
      <c r="W32" s="26">
        <v>170.83</v>
      </c>
      <c r="X32" s="26">
        <v>24.95</v>
      </c>
      <c r="Y32" s="26">
        <v>221.56</v>
      </c>
      <c r="Z32" s="26">
        <v>0.62</v>
      </c>
      <c r="AA32" s="26">
        <v>66.12</v>
      </c>
      <c r="AB32" s="26">
        <v>33.26</v>
      </c>
      <c r="AC32" s="26">
        <v>75.77</v>
      </c>
      <c r="AD32" s="26">
        <v>0.9</v>
      </c>
      <c r="AE32" s="26">
        <v>0.05</v>
      </c>
      <c r="AF32" s="26">
        <v>0.28000000000000003</v>
      </c>
      <c r="AG32" s="26">
        <v>0.49</v>
      </c>
      <c r="AH32" s="26">
        <v>4.7300000000000004</v>
      </c>
      <c r="AI32" s="26">
        <v>0.28000000000000003</v>
      </c>
      <c r="AJ32" s="26">
        <v>0</v>
      </c>
      <c r="AK32" s="26">
        <v>974</v>
      </c>
      <c r="AL32" s="26">
        <v>802.07</v>
      </c>
      <c r="AM32" s="26">
        <v>1491.66</v>
      </c>
      <c r="AN32" s="26">
        <v>1155.3800000000001</v>
      </c>
      <c r="AO32" s="26">
        <v>445.3</v>
      </c>
      <c r="AP32" s="26">
        <v>751.41</v>
      </c>
      <c r="AQ32" s="26">
        <v>245</v>
      </c>
      <c r="AR32" s="26">
        <v>887.24</v>
      </c>
      <c r="AS32" s="26">
        <v>83.86</v>
      </c>
      <c r="AT32" s="26">
        <v>95.41</v>
      </c>
      <c r="AU32" s="26">
        <v>127.61</v>
      </c>
      <c r="AV32" s="26">
        <v>516.25</v>
      </c>
      <c r="AW32" s="26">
        <v>68.5</v>
      </c>
      <c r="AX32" s="26">
        <v>393.44</v>
      </c>
      <c r="AY32" s="26">
        <v>0.64</v>
      </c>
      <c r="AZ32" s="26">
        <v>114.71</v>
      </c>
      <c r="BA32" s="26">
        <v>101.7</v>
      </c>
      <c r="BB32" s="26">
        <v>975.35</v>
      </c>
      <c r="BC32" s="26">
        <v>107.73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7.0000000000000007E-2</v>
      </c>
      <c r="BL32" s="26">
        <v>0</v>
      </c>
      <c r="BM32" s="26">
        <v>0.05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0.27</v>
      </c>
      <c r="BT32" s="26">
        <v>0</v>
      </c>
      <c r="BU32" s="26">
        <v>0</v>
      </c>
      <c r="BV32" s="26">
        <v>0.67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88.57</v>
      </c>
      <c r="CC32" s="25">
        <v>53.25</v>
      </c>
      <c r="CE32" s="23">
        <v>71.66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7.8</v>
      </c>
      <c r="CQ32" s="23">
        <v>0.6</v>
      </c>
      <c r="CR32" s="23">
        <v>32.270000000000003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6.67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"180"</f>
        <v>180</v>
      </c>
      <c r="D34" s="25">
        <v>4.49</v>
      </c>
      <c r="E34" s="25">
        <v>2.7</v>
      </c>
      <c r="F34" s="25">
        <v>5.86</v>
      </c>
      <c r="G34" s="25">
        <v>0.46</v>
      </c>
      <c r="H34" s="25">
        <v>23.77</v>
      </c>
      <c r="I34" s="25">
        <v>164.54249009999998</v>
      </c>
      <c r="J34" s="26">
        <v>4.03</v>
      </c>
      <c r="K34" s="26">
        <v>0.1</v>
      </c>
      <c r="L34" s="26">
        <v>0</v>
      </c>
      <c r="M34" s="26">
        <v>0</v>
      </c>
      <c r="N34" s="26">
        <v>8.31</v>
      </c>
      <c r="O34" s="26">
        <v>14.78</v>
      </c>
      <c r="P34" s="26">
        <v>0.69</v>
      </c>
      <c r="Q34" s="26">
        <v>0</v>
      </c>
      <c r="R34" s="26">
        <v>0</v>
      </c>
      <c r="S34" s="26">
        <v>0.09</v>
      </c>
      <c r="T34" s="26">
        <v>1.81</v>
      </c>
      <c r="U34" s="26">
        <v>397.62</v>
      </c>
      <c r="V34" s="26">
        <v>149.59</v>
      </c>
      <c r="W34" s="26">
        <v>104.23</v>
      </c>
      <c r="X34" s="26">
        <v>24.37</v>
      </c>
      <c r="Y34" s="26">
        <v>111.33</v>
      </c>
      <c r="Z34" s="26">
        <v>0.47</v>
      </c>
      <c r="AA34" s="26">
        <v>21.82</v>
      </c>
      <c r="AB34" s="26">
        <v>19.73</v>
      </c>
      <c r="AC34" s="26">
        <v>40.74</v>
      </c>
      <c r="AD34" s="26">
        <v>0.13</v>
      </c>
      <c r="AE34" s="26">
        <v>0.06</v>
      </c>
      <c r="AF34" s="26">
        <v>0.12</v>
      </c>
      <c r="AG34" s="26">
        <v>0.38</v>
      </c>
      <c r="AH34" s="26">
        <v>1.64</v>
      </c>
      <c r="AI34" s="26">
        <v>0.48</v>
      </c>
      <c r="AJ34" s="26">
        <v>0</v>
      </c>
      <c r="AK34" s="26">
        <v>239.47</v>
      </c>
      <c r="AL34" s="26">
        <v>222.56</v>
      </c>
      <c r="AM34" s="26">
        <v>462.81</v>
      </c>
      <c r="AN34" s="26">
        <v>253.27</v>
      </c>
      <c r="AO34" s="26">
        <v>112.42</v>
      </c>
      <c r="AP34" s="26">
        <v>181.85</v>
      </c>
      <c r="AQ34" s="26">
        <v>68.37</v>
      </c>
      <c r="AR34" s="26">
        <v>228.69</v>
      </c>
      <c r="AS34" s="26">
        <v>151.05000000000001</v>
      </c>
      <c r="AT34" s="26">
        <v>105.37</v>
      </c>
      <c r="AU34" s="26">
        <v>131.43</v>
      </c>
      <c r="AV34" s="26">
        <v>47.25</v>
      </c>
      <c r="AW34" s="26">
        <v>69.540000000000006</v>
      </c>
      <c r="AX34" s="26">
        <v>364.88</v>
      </c>
      <c r="AY34" s="26">
        <v>0</v>
      </c>
      <c r="AZ34" s="26">
        <v>119.29</v>
      </c>
      <c r="BA34" s="26">
        <v>109.3</v>
      </c>
      <c r="BB34" s="26">
        <v>235.51</v>
      </c>
      <c r="BC34" s="26">
        <v>57</v>
      </c>
      <c r="BD34" s="26">
        <v>0.11</v>
      </c>
      <c r="BE34" s="26">
        <v>0.05</v>
      </c>
      <c r="BF34" s="26">
        <v>0.03</v>
      </c>
      <c r="BG34" s="26">
        <v>0.06</v>
      </c>
      <c r="BH34" s="26">
        <v>7.0000000000000007E-2</v>
      </c>
      <c r="BI34" s="26">
        <v>0.32</v>
      </c>
      <c r="BJ34" s="26">
        <v>0</v>
      </c>
      <c r="BK34" s="26">
        <v>0.92</v>
      </c>
      <c r="BL34" s="26">
        <v>0</v>
      </c>
      <c r="BM34" s="26">
        <v>0.28000000000000003</v>
      </c>
      <c r="BN34" s="26">
        <v>0</v>
      </c>
      <c r="BO34" s="26">
        <v>0</v>
      </c>
      <c r="BP34" s="26">
        <v>0</v>
      </c>
      <c r="BQ34" s="26">
        <v>0.06</v>
      </c>
      <c r="BR34" s="26">
        <v>0.09</v>
      </c>
      <c r="BS34" s="26">
        <v>0.8</v>
      </c>
      <c r="BT34" s="26">
        <v>0</v>
      </c>
      <c r="BU34" s="26">
        <v>0</v>
      </c>
      <c r="BV34" s="26">
        <v>0.25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148.56</v>
      </c>
      <c r="CC34" s="25">
        <v>17.32</v>
      </c>
      <c r="CE34" s="23">
        <v>25.1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4.5</v>
      </c>
      <c r="CQ34" s="23">
        <v>0.9</v>
      </c>
      <c r="CR34" s="23">
        <v>10.5</v>
      </c>
    </row>
    <row r="35" spans="1:96" s="23" customFormat="1">
      <c r="A35" s="23" t="str">
        <f>"2"</f>
        <v>2</v>
      </c>
      <c r="B35" s="24" t="s">
        <v>96</v>
      </c>
      <c r="C35" s="25" t="str">
        <f>"21,3"</f>
        <v>21,3</v>
      </c>
      <c r="D35" s="25">
        <v>1.41</v>
      </c>
      <c r="E35" s="25">
        <v>0</v>
      </c>
      <c r="F35" s="25">
        <v>0.14000000000000001</v>
      </c>
      <c r="G35" s="25">
        <v>0.14000000000000001</v>
      </c>
      <c r="H35" s="25">
        <v>9.99</v>
      </c>
      <c r="I35" s="25">
        <v>47.690912999999995</v>
      </c>
      <c r="J35" s="26">
        <v>0</v>
      </c>
      <c r="K35" s="26">
        <v>0</v>
      </c>
      <c r="L35" s="26">
        <v>0</v>
      </c>
      <c r="M35" s="26">
        <v>0</v>
      </c>
      <c r="N35" s="26">
        <v>0.23</v>
      </c>
      <c r="O35" s="26">
        <v>9.7100000000000009</v>
      </c>
      <c r="P35" s="26">
        <v>0.04</v>
      </c>
      <c r="Q35" s="26">
        <v>0</v>
      </c>
      <c r="R35" s="26">
        <v>0</v>
      </c>
      <c r="S35" s="26">
        <v>0</v>
      </c>
      <c r="T35" s="26">
        <v>0.38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68.010000000000005</v>
      </c>
      <c r="AL35" s="26">
        <v>70.790000000000006</v>
      </c>
      <c r="AM35" s="26">
        <v>108.41</v>
      </c>
      <c r="AN35" s="26">
        <v>35.950000000000003</v>
      </c>
      <c r="AO35" s="26">
        <v>21.31</v>
      </c>
      <c r="AP35" s="26">
        <v>42.62</v>
      </c>
      <c r="AQ35" s="26">
        <v>16.12</v>
      </c>
      <c r="AR35" s="26">
        <v>77.09</v>
      </c>
      <c r="AS35" s="26">
        <v>47.81</v>
      </c>
      <c r="AT35" s="26">
        <v>66.709999999999994</v>
      </c>
      <c r="AU35" s="26">
        <v>55.04</v>
      </c>
      <c r="AV35" s="26">
        <v>28.91</v>
      </c>
      <c r="AW35" s="26">
        <v>51.15</v>
      </c>
      <c r="AX35" s="26">
        <v>427.7</v>
      </c>
      <c r="AY35" s="26">
        <v>0</v>
      </c>
      <c r="AZ35" s="26">
        <v>139.35</v>
      </c>
      <c r="BA35" s="26">
        <v>60.6</v>
      </c>
      <c r="BB35" s="26">
        <v>40.21</v>
      </c>
      <c r="BC35" s="26">
        <v>31.87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0.01</v>
      </c>
      <c r="BT35" s="26">
        <v>0</v>
      </c>
      <c r="BU35" s="26">
        <v>0</v>
      </c>
      <c r="BV35" s="26">
        <v>0.06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8.33</v>
      </c>
      <c r="CC35" s="25">
        <v>1.1299999999999999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0.94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3.46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2.1</v>
      </c>
    </row>
    <row r="37" spans="1:96" s="27" customFormat="1" ht="11.4">
      <c r="B37" s="28" t="s">
        <v>112</v>
      </c>
      <c r="C37" s="29"/>
      <c r="D37" s="29">
        <v>28.55</v>
      </c>
      <c r="E37" s="29">
        <v>24.32</v>
      </c>
      <c r="F37" s="29">
        <v>20.12</v>
      </c>
      <c r="G37" s="29">
        <v>1.86</v>
      </c>
      <c r="H37" s="29">
        <v>73.78</v>
      </c>
      <c r="I37" s="29">
        <v>588.04</v>
      </c>
      <c r="J37" s="30">
        <v>11.85</v>
      </c>
      <c r="K37" s="30">
        <v>0.88</v>
      </c>
      <c r="L37" s="30">
        <v>0</v>
      </c>
      <c r="M37" s="30">
        <v>0</v>
      </c>
      <c r="N37" s="30">
        <v>43.02</v>
      </c>
      <c r="O37" s="30">
        <v>29.56</v>
      </c>
      <c r="P37" s="30">
        <v>1.2</v>
      </c>
      <c r="Q37" s="30">
        <v>0</v>
      </c>
      <c r="R37" s="30">
        <v>0</v>
      </c>
      <c r="S37" s="30">
        <v>1.9</v>
      </c>
      <c r="T37" s="30">
        <v>4.63</v>
      </c>
      <c r="U37" s="30">
        <v>694.05</v>
      </c>
      <c r="V37" s="30">
        <v>398.2</v>
      </c>
      <c r="W37" s="30">
        <v>369.69</v>
      </c>
      <c r="X37" s="30">
        <v>60.21</v>
      </c>
      <c r="Y37" s="30">
        <v>399.82</v>
      </c>
      <c r="Z37" s="30">
        <v>1.2</v>
      </c>
      <c r="AA37" s="30">
        <v>100.54</v>
      </c>
      <c r="AB37" s="30">
        <v>62.53</v>
      </c>
      <c r="AC37" s="30">
        <v>130.72999999999999</v>
      </c>
      <c r="AD37" s="30">
        <v>1.1000000000000001</v>
      </c>
      <c r="AE37" s="30">
        <v>0.13</v>
      </c>
      <c r="AF37" s="30">
        <v>0.51</v>
      </c>
      <c r="AG37" s="30">
        <v>0.93</v>
      </c>
      <c r="AH37" s="30">
        <v>6.92</v>
      </c>
      <c r="AI37" s="30">
        <v>2.02</v>
      </c>
      <c r="AJ37" s="30">
        <v>0</v>
      </c>
      <c r="AK37" s="30">
        <v>1418.21</v>
      </c>
      <c r="AL37" s="30">
        <v>1221.76</v>
      </c>
      <c r="AM37" s="30">
        <v>2225.04</v>
      </c>
      <c r="AN37" s="30">
        <v>1608.01</v>
      </c>
      <c r="AO37" s="30">
        <v>628.89</v>
      </c>
      <c r="AP37" s="30">
        <v>1068.55</v>
      </c>
      <c r="AQ37" s="30">
        <v>357.98</v>
      </c>
      <c r="AR37" s="30">
        <v>1290.9000000000001</v>
      </c>
      <c r="AS37" s="30">
        <v>353.52</v>
      </c>
      <c r="AT37" s="30">
        <v>339.49</v>
      </c>
      <c r="AU37" s="30">
        <v>473.07</v>
      </c>
      <c r="AV37" s="30">
        <v>644.46</v>
      </c>
      <c r="AW37" s="30">
        <v>231.18</v>
      </c>
      <c r="AX37" s="30">
        <v>1663.31</v>
      </c>
      <c r="AY37" s="30">
        <v>0.64</v>
      </c>
      <c r="AZ37" s="30">
        <v>607.35</v>
      </c>
      <c r="BA37" s="30">
        <v>397</v>
      </c>
      <c r="BB37" s="30">
        <v>1352.47</v>
      </c>
      <c r="BC37" s="30">
        <v>217.3</v>
      </c>
      <c r="BD37" s="30">
        <v>0.11</v>
      </c>
      <c r="BE37" s="30">
        <v>0.05</v>
      </c>
      <c r="BF37" s="30">
        <v>0.03</v>
      </c>
      <c r="BG37" s="30">
        <v>0.06</v>
      </c>
      <c r="BH37" s="30">
        <v>7.0000000000000007E-2</v>
      </c>
      <c r="BI37" s="30">
        <v>0.32</v>
      </c>
      <c r="BJ37" s="30">
        <v>0</v>
      </c>
      <c r="BK37" s="30">
        <v>1.01</v>
      </c>
      <c r="BL37" s="30">
        <v>0</v>
      </c>
      <c r="BM37" s="30">
        <v>0.33</v>
      </c>
      <c r="BN37" s="30">
        <v>0.01</v>
      </c>
      <c r="BO37" s="30">
        <v>0.01</v>
      </c>
      <c r="BP37" s="30">
        <v>0</v>
      </c>
      <c r="BQ37" s="30">
        <v>0.06</v>
      </c>
      <c r="BR37" s="30">
        <v>0.09</v>
      </c>
      <c r="BS37" s="30">
        <v>1.82</v>
      </c>
      <c r="BT37" s="30">
        <v>0</v>
      </c>
      <c r="BU37" s="30">
        <v>0</v>
      </c>
      <c r="BV37" s="30">
        <v>1.03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453.9</v>
      </c>
      <c r="CC37" s="29">
        <f>SUM($CC$31:$CC$36)</f>
        <v>83.159999999999982</v>
      </c>
      <c r="CD37" s="27">
        <f>$I$37/$I$51*100</f>
        <v>17.778772138810112</v>
      </c>
      <c r="CE37" s="27">
        <v>110.96</v>
      </c>
      <c r="CG37" s="27">
        <v>62.01</v>
      </c>
      <c r="CH37" s="27">
        <v>35.200000000000003</v>
      </c>
      <c r="CI37" s="27">
        <v>48.61</v>
      </c>
      <c r="CJ37" s="27">
        <v>4031.79</v>
      </c>
      <c r="CK37" s="27">
        <v>1759.92</v>
      </c>
      <c r="CL37" s="27">
        <v>2895.85</v>
      </c>
      <c r="CM37" s="27">
        <v>47.16</v>
      </c>
      <c r="CN37" s="27">
        <v>32.58</v>
      </c>
      <c r="CO37" s="27">
        <v>39.869999999999997</v>
      </c>
      <c r="CP37" s="27">
        <v>19.3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7.5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4.54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10.1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6.12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22.85</v>
      </c>
      <c r="CE41" s="23">
        <v>29.32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0.9</v>
      </c>
      <c r="CR41" s="23">
        <v>13.85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"100"</f>
        <v>100</v>
      </c>
      <c r="D42" s="25">
        <v>8.1</v>
      </c>
      <c r="E42" s="25">
        <v>7.31</v>
      </c>
      <c r="F42" s="25">
        <v>8.1199999999999992</v>
      </c>
      <c r="G42" s="25">
        <v>0.91</v>
      </c>
      <c r="H42" s="25">
        <v>8.86</v>
      </c>
      <c r="I42" s="25">
        <v>139.7221691057693</v>
      </c>
      <c r="J42" s="26">
        <v>4.63</v>
      </c>
      <c r="K42" s="26">
        <v>0.54</v>
      </c>
      <c r="L42" s="26">
        <v>0</v>
      </c>
      <c r="M42" s="26">
        <v>0</v>
      </c>
      <c r="N42" s="26">
        <v>1.96</v>
      </c>
      <c r="O42" s="26">
        <v>5.89</v>
      </c>
      <c r="P42" s="26">
        <v>1.01</v>
      </c>
      <c r="Q42" s="26">
        <v>0</v>
      </c>
      <c r="R42" s="26">
        <v>0</v>
      </c>
      <c r="S42" s="26">
        <v>0.22</v>
      </c>
      <c r="T42" s="26">
        <v>1.1299999999999999</v>
      </c>
      <c r="U42" s="26">
        <v>155.18</v>
      </c>
      <c r="V42" s="26">
        <v>213.68</v>
      </c>
      <c r="W42" s="26">
        <v>30.62</v>
      </c>
      <c r="X42" s="26">
        <v>16.38</v>
      </c>
      <c r="Y42" s="26">
        <v>84.05</v>
      </c>
      <c r="Z42" s="26">
        <v>1.1399999999999999</v>
      </c>
      <c r="AA42" s="26">
        <v>12.63</v>
      </c>
      <c r="AB42" s="26">
        <v>14.16</v>
      </c>
      <c r="AC42" s="26">
        <v>26.83</v>
      </c>
      <c r="AD42" s="26">
        <v>0.66</v>
      </c>
      <c r="AE42" s="26">
        <v>0.03</v>
      </c>
      <c r="AF42" s="26">
        <v>7.0000000000000007E-2</v>
      </c>
      <c r="AG42" s="26">
        <v>1.43</v>
      </c>
      <c r="AH42" s="26">
        <v>3.95</v>
      </c>
      <c r="AI42" s="26">
        <v>1.67</v>
      </c>
      <c r="AJ42" s="26">
        <v>0</v>
      </c>
      <c r="AK42" s="26">
        <v>513.69000000000005</v>
      </c>
      <c r="AL42" s="26">
        <v>393.32</v>
      </c>
      <c r="AM42" s="26">
        <v>745.23</v>
      </c>
      <c r="AN42" s="26">
        <v>742.89</v>
      </c>
      <c r="AO42" s="26">
        <v>225.57</v>
      </c>
      <c r="AP42" s="26">
        <v>397.11</v>
      </c>
      <c r="AQ42" s="26">
        <v>107.85</v>
      </c>
      <c r="AR42" s="26">
        <v>407.2</v>
      </c>
      <c r="AS42" s="26">
        <v>540.35</v>
      </c>
      <c r="AT42" s="26">
        <v>536.73</v>
      </c>
      <c r="AU42" s="26">
        <v>897.85</v>
      </c>
      <c r="AV42" s="26">
        <v>333.82</v>
      </c>
      <c r="AW42" s="26">
        <v>455.11</v>
      </c>
      <c r="AX42" s="26">
        <v>1603.92</v>
      </c>
      <c r="AY42" s="26">
        <v>96.4</v>
      </c>
      <c r="AZ42" s="26">
        <v>376.96</v>
      </c>
      <c r="BA42" s="26">
        <v>414.01</v>
      </c>
      <c r="BB42" s="26">
        <v>336.28</v>
      </c>
      <c r="BC42" s="26">
        <v>139.94</v>
      </c>
      <c r="BD42" s="26">
        <v>0.04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0.13</v>
      </c>
      <c r="BJ42" s="26">
        <v>0</v>
      </c>
      <c r="BK42" s="26">
        <v>0.43</v>
      </c>
      <c r="BL42" s="26">
        <v>0</v>
      </c>
      <c r="BM42" s="26">
        <v>0.14000000000000001</v>
      </c>
      <c r="BN42" s="26">
        <v>0</v>
      </c>
      <c r="BO42" s="26">
        <v>0</v>
      </c>
      <c r="BP42" s="26">
        <v>0</v>
      </c>
      <c r="BQ42" s="26">
        <v>0.03</v>
      </c>
      <c r="BR42" s="26">
        <v>0.04</v>
      </c>
      <c r="BS42" s="26">
        <v>0.48</v>
      </c>
      <c r="BT42" s="26">
        <v>0</v>
      </c>
      <c r="BU42" s="26">
        <v>0</v>
      </c>
      <c r="BV42" s="26">
        <v>0.5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113.94</v>
      </c>
      <c r="CC42" s="25">
        <v>35.5</v>
      </c>
      <c r="CE42" s="23">
        <v>14.99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0.31</v>
      </c>
      <c r="CR42" s="23">
        <v>21.51</v>
      </c>
    </row>
    <row r="43" spans="1:96" s="23" customFormat="1">
      <c r="A43" s="23" t="str">
        <f>"2"</f>
        <v>2</v>
      </c>
      <c r="B43" s="24" t="s">
        <v>96</v>
      </c>
      <c r="C43" s="25" t="str">
        <f>"32,7"</f>
        <v>32,7</v>
      </c>
      <c r="D43" s="25">
        <v>2.16</v>
      </c>
      <c r="E43" s="25">
        <v>0</v>
      </c>
      <c r="F43" s="25">
        <v>0.21</v>
      </c>
      <c r="G43" s="25">
        <v>0.21</v>
      </c>
      <c r="H43" s="25">
        <v>15.34</v>
      </c>
      <c r="I43" s="25">
        <v>73.215626999999998</v>
      </c>
      <c r="J43" s="26">
        <v>0</v>
      </c>
      <c r="K43" s="26">
        <v>0</v>
      </c>
      <c r="L43" s="26">
        <v>0</v>
      </c>
      <c r="M43" s="26">
        <v>0</v>
      </c>
      <c r="N43" s="26">
        <v>0.36</v>
      </c>
      <c r="O43" s="26">
        <v>14.91</v>
      </c>
      <c r="P43" s="26">
        <v>7.0000000000000007E-2</v>
      </c>
      <c r="Q43" s="26">
        <v>0</v>
      </c>
      <c r="R43" s="26">
        <v>0</v>
      </c>
      <c r="S43" s="26">
        <v>0</v>
      </c>
      <c r="T43" s="26">
        <v>0.59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104.41</v>
      </c>
      <c r="AL43" s="26">
        <v>108.68</v>
      </c>
      <c r="AM43" s="26">
        <v>166.43</v>
      </c>
      <c r="AN43" s="26">
        <v>55.19</v>
      </c>
      <c r="AO43" s="26">
        <v>32.72</v>
      </c>
      <c r="AP43" s="26">
        <v>65.430000000000007</v>
      </c>
      <c r="AQ43" s="26">
        <v>24.75</v>
      </c>
      <c r="AR43" s="26">
        <v>118.35</v>
      </c>
      <c r="AS43" s="26">
        <v>73.400000000000006</v>
      </c>
      <c r="AT43" s="26">
        <v>102.42</v>
      </c>
      <c r="AU43" s="26">
        <v>84.49</v>
      </c>
      <c r="AV43" s="26">
        <v>44.38</v>
      </c>
      <c r="AW43" s="26">
        <v>78.52</v>
      </c>
      <c r="AX43" s="26">
        <v>656.6</v>
      </c>
      <c r="AY43" s="26">
        <v>0</v>
      </c>
      <c r="AZ43" s="26">
        <v>213.94</v>
      </c>
      <c r="BA43" s="26">
        <v>93.03</v>
      </c>
      <c r="BB43" s="26">
        <v>61.73</v>
      </c>
      <c r="BC43" s="26">
        <v>48.93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0.09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12.79</v>
      </c>
      <c r="CC43" s="25">
        <v>1.73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1.44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1.1100000000000001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0.92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3.78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2.29</v>
      </c>
    </row>
    <row r="46" spans="1:96" s="27" customFormat="1" ht="11.4">
      <c r="B46" s="28" t="s">
        <v>114</v>
      </c>
      <c r="C46" s="29"/>
      <c r="D46" s="29">
        <v>19.760000000000002</v>
      </c>
      <c r="E46" s="29">
        <v>7.96</v>
      </c>
      <c r="F46" s="29">
        <v>21.38</v>
      </c>
      <c r="G46" s="29">
        <v>10.39</v>
      </c>
      <c r="H46" s="29">
        <v>98.48</v>
      </c>
      <c r="I46" s="29">
        <v>653.99</v>
      </c>
      <c r="J46" s="30">
        <v>8.5</v>
      </c>
      <c r="K46" s="30">
        <v>5.84</v>
      </c>
      <c r="L46" s="30">
        <v>0</v>
      </c>
      <c r="M46" s="30">
        <v>0</v>
      </c>
      <c r="N46" s="30">
        <v>21.17</v>
      </c>
      <c r="O46" s="30">
        <v>68.459999999999994</v>
      </c>
      <c r="P46" s="30">
        <v>8.84</v>
      </c>
      <c r="Q46" s="30">
        <v>0</v>
      </c>
      <c r="R46" s="30">
        <v>0</v>
      </c>
      <c r="S46" s="30">
        <v>1.22</v>
      </c>
      <c r="T46" s="30">
        <v>8.06</v>
      </c>
      <c r="U46" s="30">
        <v>962.41</v>
      </c>
      <c r="V46" s="30">
        <v>1654.46</v>
      </c>
      <c r="W46" s="30">
        <v>123.3</v>
      </c>
      <c r="X46" s="30">
        <v>119.52</v>
      </c>
      <c r="Y46" s="30">
        <v>329.66</v>
      </c>
      <c r="Z46" s="30">
        <v>4.9400000000000004</v>
      </c>
      <c r="AA46" s="30">
        <v>35.130000000000003</v>
      </c>
      <c r="AB46" s="30">
        <v>12183.89</v>
      </c>
      <c r="AC46" s="30">
        <v>2139.19</v>
      </c>
      <c r="AD46" s="30">
        <v>5.39</v>
      </c>
      <c r="AE46" s="30">
        <v>0.36</v>
      </c>
      <c r="AF46" s="30">
        <v>0.33</v>
      </c>
      <c r="AG46" s="30">
        <v>5.09</v>
      </c>
      <c r="AH46" s="30">
        <v>10.33</v>
      </c>
      <c r="AI46" s="30">
        <v>18.93</v>
      </c>
      <c r="AJ46" s="30">
        <v>0</v>
      </c>
      <c r="AK46" s="30">
        <v>822.76</v>
      </c>
      <c r="AL46" s="30">
        <v>725.5</v>
      </c>
      <c r="AM46" s="30">
        <v>1332.8</v>
      </c>
      <c r="AN46" s="30">
        <v>1100.74</v>
      </c>
      <c r="AO46" s="30">
        <v>347.18</v>
      </c>
      <c r="AP46" s="30">
        <v>698.79</v>
      </c>
      <c r="AQ46" s="30">
        <v>226.83</v>
      </c>
      <c r="AR46" s="30">
        <v>828.47</v>
      </c>
      <c r="AS46" s="30">
        <v>900.78</v>
      </c>
      <c r="AT46" s="30">
        <v>1154.45</v>
      </c>
      <c r="AU46" s="30">
        <v>1420.49</v>
      </c>
      <c r="AV46" s="30">
        <v>479.02</v>
      </c>
      <c r="AW46" s="30">
        <v>768.43</v>
      </c>
      <c r="AX46" s="30">
        <v>3750.02</v>
      </c>
      <c r="AY46" s="30">
        <v>96.4</v>
      </c>
      <c r="AZ46" s="30">
        <v>936.8</v>
      </c>
      <c r="BA46" s="30">
        <v>734.15</v>
      </c>
      <c r="BB46" s="30">
        <v>596.67999999999995</v>
      </c>
      <c r="BC46" s="30">
        <v>291.11</v>
      </c>
      <c r="BD46" s="30">
        <v>0.16</v>
      </c>
      <c r="BE46" s="30">
        <v>7.0000000000000007E-2</v>
      </c>
      <c r="BF46" s="30">
        <v>0.04</v>
      </c>
      <c r="BG46" s="30">
        <v>0.09</v>
      </c>
      <c r="BH46" s="30">
        <v>0.1</v>
      </c>
      <c r="BI46" s="30">
        <v>0.48</v>
      </c>
      <c r="BJ46" s="30">
        <v>0</v>
      </c>
      <c r="BK46" s="30">
        <v>2.09</v>
      </c>
      <c r="BL46" s="30">
        <v>0</v>
      </c>
      <c r="BM46" s="30">
        <v>0.8</v>
      </c>
      <c r="BN46" s="30">
        <v>0.03</v>
      </c>
      <c r="BO46" s="30">
        <v>0.06</v>
      </c>
      <c r="BP46" s="30">
        <v>0</v>
      </c>
      <c r="BQ46" s="30">
        <v>0.09</v>
      </c>
      <c r="BR46" s="30">
        <v>0.15</v>
      </c>
      <c r="BS46" s="30">
        <v>3.51</v>
      </c>
      <c r="BT46" s="30">
        <v>0</v>
      </c>
      <c r="BU46" s="30">
        <v>0</v>
      </c>
      <c r="BV46" s="30">
        <v>5.59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816.5</v>
      </c>
      <c r="CC46" s="29">
        <f>SUM($CC$38:$CC$45)</f>
        <v>82.570000000000007</v>
      </c>
      <c r="CD46" s="27">
        <f>$I$46/$I$51*100</f>
        <v>19.772701161588373</v>
      </c>
      <c r="CE46" s="27">
        <v>2065.7800000000002</v>
      </c>
      <c r="CG46" s="27">
        <v>100.62</v>
      </c>
      <c r="CH46" s="27">
        <v>57.83</v>
      </c>
      <c r="CI46" s="27">
        <v>79.23</v>
      </c>
      <c r="CJ46" s="27">
        <v>3348.98</v>
      </c>
      <c r="CK46" s="27">
        <v>1645.35</v>
      </c>
      <c r="CL46" s="27">
        <v>2497.17</v>
      </c>
      <c r="CM46" s="27">
        <v>94.78</v>
      </c>
      <c r="CN46" s="27">
        <v>46.31</v>
      </c>
      <c r="CO46" s="27">
        <v>70.56</v>
      </c>
      <c r="CP46" s="27">
        <v>8</v>
      </c>
      <c r="CQ46" s="27">
        <v>2.21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"200"</f>
        <v>200</v>
      </c>
      <c r="D48" s="25">
        <v>5.4</v>
      </c>
      <c r="E48" s="25">
        <v>0</v>
      </c>
      <c r="F48" s="25">
        <v>2</v>
      </c>
      <c r="G48" s="25">
        <v>0</v>
      </c>
      <c r="H48" s="25">
        <v>32.4</v>
      </c>
      <c r="I48" s="25">
        <v>153.12</v>
      </c>
      <c r="J48" s="26">
        <v>1.4</v>
      </c>
      <c r="K48" s="26">
        <v>0</v>
      </c>
      <c r="L48" s="26">
        <v>0</v>
      </c>
      <c r="M48" s="26">
        <v>0</v>
      </c>
      <c r="N48" s="26">
        <v>24.4</v>
      </c>
      <c r="O48" s="26">
        <v>0</v>
      </c>
      <c r="P48" s="26">
        <v>8</v>
      </c>
      <c r="Q48" s="26">
        <v>0</v>
      </c>
      <c r="R48" s="26">
        <v>0</v>
      </c>
      <c r="S48" s="26">
        <v>1.6</v>
      </c>
      <c r="T48" s="26">
        <v>1.4</v>
      </c>
      <c r="U48" s="26">
        <v>90</v>
      </c>
      <c r="V48" s="26">
        <v>246</v>
      </c>
      <c r="W48" s="26">
        <v>218</v>
      </c>
      <c r="X48" s="26">
        <v>26</v>
      </c>
      <c r="Y48" s="26">
        <v>170</v>
      </c>
      <c r="Z48" s="26">
        <v>0.2</v>
      </c>
      <c r="AA48" s="26">
        <v>0</v>
      </c>
      <c r="AB48" s="26">
        <v>0</v>
      </c>
      <c r="AC48" s="26">
        <v>0</v>
      </c>
      <c r="AD48" s="26">
        <v>0</v>
      </c>
      <c r="AE48" s="26">
        <v>0.06</v>
      </c>
      <c r="AF48" s="26">
        <v>0.26</v>
      </c>
      <c r="AG48" s="26">
        <v>0.2</v>
      </c>
      <c r="AH48" s="26">
        <v>1.8</v>
      </c>
      <c r="AI48" s="26">
        <v>3.2</v>
      </c>
      <c r="AJ48" s="26">
        <v>0</v>
      </c>
      <c r="AK48" s="26">
        <v>4360</v>
      </c>
      <c r="AL48" s="26">
        <v>4440</v>
      </c>
      <c r="AM48" s="26">
        <v>7640</v>
      </c>
      <c r="AN48" s="26">
        <v>6120</v>
      </c>
      <c r="AO48" s="26">
        <v>1360</v>
      </c>
      <c r="AP48" s="26">
        <v>4040</v>
      </c>
      <c r="AQ48" s="26">
        <v>1200</v>
      </c>
      <c r="AR48" s="26">
        <v>3440</v>
      </c>
      <c r="AS48" s="26">
        <v>3680</v>
      </c>
      <c r="AT48" s="26">
        <v>3960</v>
      </c>
      <c r="AU48" s="26">
        <v>8920</v>
      </c>
      <c r="AV48" s="26">
        <v>1840</v>
      </c>
      <c r="AW48" s="26">
        <v>2400</v>
      </c>
      <c r="AX48" s="26">
        <v>9520</v>
      </c>
      <c r="AY48" s="26">
        <v>0</v>
      </c>
      <c r="AZ48" s="26">
        <v>4240</v>
      </c>
      <c r="BA48" s="26">
        <v>4960</v>
      </c>
      <c r="BB48" s="26">
        <v>2680</v>
      </c>
      <c r="BC48" s="26">
        <v>1520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165.2</v>
      </c>
      <c r="CC48" s="25">
        <v>20.71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17.260000000000002</v>
      </c>
    </row>
    <row r="49" spans="1:96" s="19" customFormat="1" ht="24">
      <c r="A49" s="19" t="str">
        <f>"20"</f>
        <v>20</v>
      </c>
      <c r="B49" s="20" t="s">
        <v>109</v>
      </c>
      <c r="C49" s="21" t="str">
        <f>"30"</f>
        <v>30</v>
      </c>
      <c r="D49" s="21">
        <v>1.5</v>
      </c>
      <c r="E49" s="21">
        <v>0</v>
      </c>
      <c r="F49" s="21">
        <v>1.35</v>
      </c>
      <c r="G49" s="21">
        <v>0</v>
      </c>
      <c r="H49" s="21">
        <v>90</v>
      </c>
      <c r="I49" s="21">
        <v>360.15</v>
      </c>
      <c r="J49" s="22">
        <v>0</v>
      </c>
      <c r="K49" s="22">
        <v>0</v>
      </c>
      <c r="L49" s="22">
        <v>0</v>
      </c>
      <c r="M49" s="22">
        <v>0</v>
      </c>
      <c r="N49" s="22">
        <v>90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13.56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11.3</v>
      </c>
    </row>
    <row r="50" spans="1:96" s="27" customFormat="1" ht="11.4">
      <c r="B50" s="28" t="s">
        <v>116</v>
      </c>
      <c r="C50" s="29"/>
      <c r="D50" s="29">
        <v>6.9</v>
      </c>
      <c r="E50" s="29">
        <v>0</v>
      </c>
      <c r="F50" s="29">
        <v>3.35</v>
      </c>
      <c r="G50" s="29">
        <v>0</v>
      </c>
      <c r="H50" s="29">
        <v>122.4</v>
      </c>
      <c r="I50" s="29">
        <v>513.27</v>
      </c>
      <c r="J50" s="30">
        <v>1.4</v>
      </c>
      <c r="K50" s="30">
        <v>0</v>
      </c>
      <c r="L50" s="30">
        <v>0</v>
      </c>
      <c r="M50" s="30">
        <v>0</v>
      </c>
      <c r="N50" s="30">
        <v>114.4</v>
      </c>
      <c r="O50" s="30">
        <v>0</v>
      </c>
      <c r="P50" s="30">
        <v>8</v>
      </c>
      <c r="Q50" s="30">
        <v>0</v>
      </c>
      <c r="R50" s="30">
        <v>0</v>
      </c>
      <c r="S50" s="30">
        <v>1.6</v>
      </c>
      <c r="T50" s="30">
        <v>1.4</v>
      </c>
      <c r="U50" s="30">
        <v>90</v>
      </c>
      <c r="V50" s="30">
        <v>246</v>
      </c>
      <c r="W50" s="30">
        <v>218</v>
      </c>
      <c r="X50" s="30">
        <v>26</v>
      </c>
      <c r="Y50" s="30">
        <v>170</v>
      </c>
      <c r="Z50" s="30">
        <v>0.2</v>
      </c>
      <c r="AA50" s="30">
        <v>0</v>
      </c>
      <c r="AB50" s="30">
        <v>0</v>
      </c>
      <c r="AC50" s="30">
        <v>0</v>
      </c>
      <c r="AD50" s="30">
        <v>0</v>
      </c>
      <c r="AE50" s="30">
        <v>0.06</v>
      </c>
      <c r="AF50" s="30">
        <v>0.26</v>
      </c>
      <c r="AG50" s="30">
        <v>0.2</v>
      </c>
      <c r="AH50" s="30">
        <v>1.8</v>
      </c>
      <c r="AI50" s="30">
        <v>3.2</v>
      </c>
      <c r="AJ50" s="30">
        <v>0</v>
      </c>
      <c r="AK50" s="30">
        <v>4360</v>
      </c>
      <c r="AL50" s="30">
        <v>4440</v>
      </c>
      <c r="AM50" s="30">
        <v>7640</v>
      </c>
      <c r="AN50" s="30">
        <v>6120</v>
      </c>
      <c r="AO50" s="30">
        <v>1360</v>
      </c>
      <c r="AP50" s="30">
        <v>4040</v>
      </c>
      <c r="AQ50" s="30">
        <v>1200</v>
      </c>
      <c r="AR50" s="30">
        <v>3440</v>
      </c>
      <c r="AS50" s="30">
        <v>3680</v>
      </c>
      <c r="AT50" s="30">
        <v>3960</v>
      </c>
      <c r="AU50" s="30">
        <v>8920</v>
      </c>
      <c r="AV50" s="30">
        <v>1840</v>
      </c>
      <c r="AW50" s="30">
        <v>2400</v>
      </c>
      <c r="AX50" s="30">
        <v>9520</v>
      </c>
      <c r="AY50" s="30">
        <v>0</v>
      </c>
      <c r="AZ50" s="30">
        <v>4240</v>
      </c>
      <c r="BA50" s="30">
        <v>4960</v>
      </c>
      <c r="BB50" s="30">
        <v>2680</v>
      </c>
      <c r="BC50" s="30">
        <v>1520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165.2</v>
      </c>
      <c r="CC50" s="29">
        <f>SUM($CC$47:$CC$49)</f>
        <v>34.270000000000003</v>
      </c>
      <c r="CD50" s="27">
        <f>$I$50/$I$51*100</f>
        <v>15.518179674319887</v>
      </c>
      <c r="CE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103.13</v>
      </c>
      <c r="E51" s="29">
        <v>59.34</v>
      </c>
      <c r="F51" s="29">
        <v>81.760000000000005</v>
      </c>
      <c r="G51" s="29">
        <v>21.18</v>
      </c>
      <c r="H51" s="29">
        <v>562.79999999999995</v>
      </c>
      <c r="I51" s="29">
        <v>3307.54</v>
      </c>
      <c r="J51" s="30">
        <v>40.14</v>
      </c>
      <c r="K51" s="30">
        <v>11.41</v>
      </c>
      <c r="L51" s="30">
        <v>0</v>
      </c>
      <c r="M51" s="30">
        <v>0</v>
      </c>
      <c r="N51" s="30">
        <v>343.4</v>
      </c>
      <c r="O51" s="30">
        <v>185.05</v>
      </c>
      <c r="P51" s="30">
        <v>34.35</v>
      </c>
      <c r="Q51" s="30">
        <v>0</v>
      </c>
      <c r="R51" s="30">
        <v>0</v>
      </c>
      <c r="S51" s="30">
        <v>8.9499999999999993</v>
      </c>
      <c r="T51" s="30">
        <v>26.16</v>
      </c>
      <c r="U51" s="30">
        <v>3239.08</v>
      </c>
      <c r="V51" s="30">
        <v>4246.42</v>
      </c>
      <c r="W51" s="30">
        <v>1324.17</v>
      </c>
      <c r="X51" s="30">
        <v>375.84</v>
      </c>
      <c r="Y51" s="30">
        <v>1669.73</v>
      </c>
      <c r="Z51" s="30">
        <v>11.76</v>
      </c>
      <c r="AA51" s="30">
        <v>248.72</v>
      </c>
      <c r="AB51" s="30">
        <v>19885.64</v>
      </c>
      <c r="AC51" s="30">
        <v>3725.27</v>
      </c>
      <c r="AD51" s="30">
        <v>11.25</v>
      </c>
      <c r="AE51" s="30">
        <v>1.02</v>
      </c>
      <c r="AF51" s="30">
        <v>2.0299999999999998</v>
      </c>
      <c r="AG51" s="30">
        <v>11.4</v>
      </c>
      <c r="AH51" s="30">
        <v>35.340000000000003</v>
      </c>
      <c r="AI51" s="30">
        <v>44.13</v>
      </c>
      <c r="AJ51" s="30">
        <v>0</v>
      </c>
      <c r="AK51" s="30">
        <v>12919.98</v>
      </c>
      <c r="AL51" s="30">
        <v>12524.24</v>
      </c>
      <c r="AM51" s="30">
        <v>21870.25</v>
      </c>
      <c r="AN51" s="30">
        <v>17245.71</v>
      </c>
      <c r="AO51" s="30">
        <v>4525.58</v>
      </c>
      <c r="AP51" s="30">
        <v>11348.65</v>
      </c>
      <c r="AQ51" s="30">
        <v>3482.47</v>
      </c>
      <c r="AR51" s="30">
        <v>10811.08</v>
      </c>
      <c r="AS51" s="30">
        <v>9701.89</v>
      </c>
      <c r="AT51" s="30">
        <v>10714.59</v>
      </c>
      <c r="AU51" s="30">
        <v>21353.15</v>
      </c>
      <c r="AV51" s="30">
        <v>5764.69</v>
      </c>
      <c r="AW51" s="30">
        <v>6678.55</v>
      </c>
      <c r="AX51" s="30">
        <v>29138.18</v>
      </c>
      <c r="AY51" s="30">
        <v>184.33</v>
      </c>
      <c r="AZ51" s="30">
        <v>11353.21</v>
      </c>
      <c r="BA51" s="30">
        <v>12023.26</v>
      </c>
      <c r="BB51" s="30">
        <v>8957.84</v>
      </c>
      <c r="BC51" s="30">
        <v>3990.83</v>
      </c>
      <c r="BD51" s="30">
        <v>0.5</v>
      </c>
      <c r="BE51" s="30">
        <v>0.23</v>
      </c>
      <c r="BF51" s="30">
        <v>0.12</v>
      </c>
      <c r="BG51" s="30">
        <v>0.28000000000000003</v>
      </c>
      <c r="BH51" s="30">
        <v>0.32</v>
      </c>
      <c r="BI51" s="30">
        <v>1.48</v>
      </c>
      <c r="BJ51" s="30">
        <v>0</v>
      </c>
      <c r="BK51" s="30">
        <v>5.69</v>
      </c>
      <c r="BL51" s="30">
        <v>0</v>
      </c>
      <c r="BM51" s="30">
        <v>2.0299999999999998</v>
      </c>
      <c r="BN51" s="30">
        <v>0.06</v>
      </c>
      <c r="BO51" s="30">
        <v>0.11</v>
      </c>
      <c r="BP51" s="30">
        <v>0</v>
      </c>
      <c r="BQ51" s="30">
        <v>0.28000000000000003</v>
      </c>
      <c r="BR51" s="30">
        <v>0.47</v>
      </c>
      <c r="BS51" s="30">
        <v>9.41</v>
      </c>
      <c r="BT51" s="30">
        <v>0</v>
      </c>
      <c r="BU51" s="30">
        <v>0</v>
      </c>
      <c r="BV51" s="30">
        <v>11.37</v>
      </c>
      <c r="BW51" s="30">
        <v>0.11</v>
      </c>
      <c r="BX51" s="30">
        <v>0.04</v>
      </c>
      <c r="BY51" s="30">
        <v>0</v>
      </c>
      <c r="BZ51" s="30">
        <v>0</v>
      </c>
      <c r="CA51" s="30">
        <v>0</v>
      </c>
      <c r="CB51" s="30">
        <v>2696.89</v>
      </c>
      <c r="CC51" s="29">
        <v>374.00000000000006</v>
      </c>
      <c r="CE51" s="27">
        <v>3563</v>
      </c>
      <c r="CG51" s="27">
        <v>350.47</v>
      </c>
      <c r="CH51" s="27">
        <v>203.05</v>
      </c>
      <c r="CI51" s="27">
        <v>276.76</v>
      </c>
      <c r="CJ51" s="27">
        <v>16742.189999999999</v>
      </c>
      <c r="CK51" s="27">
        <v>7531.56</v>
      </c>
      <c r="CL51" s="27">
        <v>12136.87</v>
      </c>
      <c r="CM51" s="27">
        <v>302.67</v>
      </c>
      <c r="CN51" s="27">
        <v>166.18</v>
      </c>
      <c r="CO51" s="27">
        <v>234.47</v>
      </c>
      <c r="CP51" s="27">
        <v>50.85</v>
      </c>
      <c r="CQ51" s="27">
        <v>6.83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23</v>
      </c>
      <c r="G53" s="16"/>
      <c r="H53" s="16">
        <v>64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74" t="s">
        <v>152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CC56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4" t="s">
        <v>121</v>
      </c>
      <c r="C1" s="85"/>
      <c r="D1" s="86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121</v>
      </c>
      <c r="D29" s="41" t="s">
        <v>108</v>
      </c>
      <c r="E29" s="42">
        <v>200</v>
      </c>
      <c r="F29" s="43">
        <v>20.71</v>
      </c>
      <c r="G29" s="42">
        <v>153.12</v>
      </c>
      <c r="H29" s="42">
        <v>5.4</v>
      </c>
      <c r="I29" s="42">
        <v>2</v>
      </c>
      <c r="J29" s="44">
        <v>32.4</v>
      </c>
    </row>
    <row r="30" spans="1:10" hidden="1">
      <c r="A30" s="45"/>
      <c r="B30" s="70" t="s">
        <v>144</v>
      </c>
      <c r="C30" s="73" t="s">
        <v>151</v>
      </c>
      <c r="D30" s="53" t="s">
        <v>109</v>
      </c>
      <c r="E30" s="54">
        <v>30</v>
      </c>
      <c r="F30" s="55">
        <v>13.56</v>
      </c>
      <c r="G30" s="54">
        <v>360.15</v>
      </c>
      <c r="H30" s="54">
        <v>1.5</v>
      </c>
      <c r="I30" s="54">
        <v>1.35</v>
      </c>
      <c r="J30" s="56">
        <v>90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45009.351238425923</v>
      </c>
      <c r="C1">
        <f>YEAR(Дата_Сост)</f>
        <v>2023</v>
      </c>
      <c r="D1">
        <f>MONTH(Дата_Сост)</f>
        <v>3</v>
      </c>
      <c r="E1">
        <f>DAY(Дата_Сост)</f>
        <v>24</v>
      </c>
    </row>
    <row r="2" spans="1:5">
      <c r="A2" t="s">
        <v>82</v>
      </c>
      <c r="B2" s="2">
        <v>44998.659409722219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24.03.2023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2023-03-13T11:08:46Z</dcterms:modified>
</cp:coreProperties>
</file>