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<sst xmlns="http://schemas.openxmlformats.org/spreadsheetml/2006/main" count="187" uniqueCount="156">
  <si>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</si>
  <si>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</si>
  <si>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</si>
  <si>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</si>
  <si>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</si>
  <si>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</si>
  <si>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</si>
  <si>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</si>
  <si>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</si>
  <si>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</si>
  <si>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</si>
  <si>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</si>
  <si>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</si>
  <si>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</si>
  <si>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</si>
  <si>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</si>
  <si>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</si>
  <si>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</si>
  <si>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</si>
  <si>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</si>
  <si>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</si>
  <si>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</si>
  <si>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</si>
  <si>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</si>
  <si>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</si>
  <si>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</si>
  <si>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</si>
  <si>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</si>
  <si>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</si>
  <si>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</si>
  <si>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</si>
  <si>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</si>
  <si>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</si>
  <si>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</si>
  <si>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</si>
  <si>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</si>
  <si>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</si>
  <si>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</si>
  <si>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</si>
  <si>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</si>
  <si>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</si>
  <si>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</si>
  <si>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</si>
  <si>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</si>
  <si>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</si>
  <si>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</si>
  <si>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</si>
  <si>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</si>
  <si>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</si>
  <si>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</si>
  <si>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</si>
  <si>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</si>
  <si>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</si>
  <si>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</si>
  <si>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</si>
  <si>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</si>
  <si>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</si>
  <si>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</si>
  <si>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</si>
  <si>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</si>
  <si>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</si>
  <si>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</si>
  <si>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</si>
  <si>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</si>
  <si>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</si>
  <si>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</si>
  <si>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</si>
  <si>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</si>
  <si>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</si>
  <si>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</si>
  <si>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</si>
  <si>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</si>
  <si>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</si>
  <si>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</si>
  <si>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</si>
  <si>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</si>
  <si>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</si>
  <si>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</si>
  <si>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</si>
  <si>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</si>
  <si>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</si>
  <si>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</si>
  <si>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</si>
  <si>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</si>
  <si>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</si>
  <si>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</si>
  <si>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</si>
  <si>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</si>
  <si>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</si>
  <si>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</si>
  <si>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</si>
  <si>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</si>
  <si>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</si>
  <si>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</si>
  <si>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</si>
  <si>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</si>
  <si>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</si>
  <si>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</si>
  <si>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</si>
  <si>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</si>
  <si>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</si>
  <si>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</si>
  <si>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</si>
  <si>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</si>
  <si>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</si>
  <si>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</si>
  <si>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</si>
  <si>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</si>
  <si>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</si>
  <si>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</si>
  <si>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Киви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</si>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</sst>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61" sqref="I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4.5.2023г.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"4 мая 2023 г."</f>
        <v>4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"200"</f>
        <v>200</v>
      </c>
      <c r="D11" s="34">
        <v>8.6</v>
      </c>
      <c r="E11" s="34">
        <v>2.36</v>
      </c>
      <c r="F11" s="34">
        <v>6.49</v>
      </c>
      <c r="G11" s="34">
        <v>0.8</v>
      </c>
      <c r="H11" s="34">
        <v>39.020000000000003</v>
      </c>
      <c r="I11" s="34">
        <v>248.97004949999999</v>
      </c>
      <c r="J11" s="35">
        <v>4.08</v>
      </c>
      <c r="K11" s="35">
        <v>0.11</v>
      </c>
      <c r="L11" s="35">
        <v>0</v>
      </c>
      <c r="M11" s="35">
        <v>0</v>
      </c>
      <c r="N11" s="35">
        <v>1.01</v>
      </c>
      <c r="O11" s="35">
        <v>36.04</v>
      </c>
      <c r="P11" s="35">
        <v>1.97</v>
      </c>
      <c r="Q11" s="35">
        <v>0</v>
      </c>
      <c r="R11" s="35">
        <v>0</v>
      </c>
      <c r="S11" s="35">
        <v>0.2</v>
      </c>
      <c r="T11" s="35">
        <v>1.82</v>
      </c>
      <c r="U11" s="35">
        <v>470.31</v>
      </c>
      <c r="V11" s="35">
        <v>65.430000000000007</v>
      </c>
      <c r="W11" s="35">
        <v>91.52</v>
      </c>
      <c r="X11" s="35">
        <v>11.38</v>
      </c>
      <c r="Y11" s="35">
        <v>89.74</v>
      </c>
      <c r="Z11" s="35">
        <v>0.94</v>
      </c>
      <c r="AA11" s="35">
        <v>27.6</v>
      </c>
      <c r="AB11" s="35">
        <v>25.6</v>
      </c>
      <c r="AC11" s="35">
        <v>51.3</v>
      </c>
      <c r="AD11" s="35">
        <v>1.08</v>
      </c>
      <c r="AE11" s="35">
        <v>0.06</v>
      </c>
      <c r="AF11" s="35">
        <v>0.05</v>
      </c>
      <c r="AG11" s="35">
        <v>0.49</v>
      </c>
      <c r="AH11" s="35">
        <v>2.5099999999999998</v>
      </c>
      <c r="AI11" s="35">
        <v>0.03</v>
      </c>
      <c r="AJ11" s="35">
        <v>0</v>
      </c>
      <c r="AK11" s="35">
        <v>437.13</v>
      </c>
      <c r="AL11" s="35">
        <v>345.6</v>
      </c>
      <c r="AM11" s="35">
        <v>658.06</v>
      </c>
      <c r="AN11" s="35">
        <v>292.79000000000002</v>
      </c>
      <c r="AO11" s="35">
        <v>141.53</v>
      </c>
      <c r="AP11" s="35">
        <v>270.95</v>
      </c>
      <c r="AQ11" s="35">
        <v>122.69</v>
      </c>
      <c r="AR11" s="35">
        <v>410.36</v>
      </c>
      <c r="AS11" s="35">
        <v>251.96</v>
      </c>
      <c r="AT11" s="35">
        <v>302.45999999999998</v>
      </c>
      <c r="AU11" s="35">
        <v>329.25</v>
      </c>
      <c r="AV11" s="35">
        <v>258.95999999999998</v>
      </c>
      <c r="AW11" s="35">
        <v>242.33</v>
      </c>
      <c r="AX11" s="35">
        <v>2246.6</v>
      </c>
      <c r="AY11" s="35">
        <v>0</v>
      </c>
      <c r="AZ11" s="35">
        <v>789.76</v>
      </c>
      <c r="BA11" s="35">
        <v>409.05</v>
      </c>
      <c r="BB11" s="35">
        <v>275.73</v>
      </c>
      <c r="BC11" s="35">
        <v>137.46</v>
      </c>
      <c r="BD11" s="35">
        <v>0.12</v>
      </c>
      <c r="BE11" s="35">
        <v>0.06</v>
      </c>
      <c r="BF11" s="35">
        <v>0.06</v>
      </c>
      <c r="BG11" s="35">
        <v>0.18</v>
      </c>
      <c r="BH11" s="35">
        <v>0.18</v>
      </c>
      <c r="BI11" s="35">
        <v>0.56000000000000005</v>
      </c>
      <c r="BJ11" s="35">
        <v>0.03</v>
      </c>
      <c r="BK11" s="35">
        <v>1.61</v>
      </c>
      <c r="BL11" s="35">
        <v>0.02</v>
      </c>
      <c r="BM11" s="35">
        <v>0.6</v>
      </c>
      <c r="BN11" s="35">
        <v>0.02</v>
      </c>
      <c r="BO11" s="35">
        <v>0</v>
      </c>
      <c r="BP11" s="35">
        <v>0</v>
      </c>
      <c r="BQ11" s="35">
        <v>0.1</v>
      </c>
      <c r="BR11" s="35">
        <v>0.15</v>
      </c>
      <c r="BS11" s="35">
        <v>1.4</v>
      </c>
      <c r="BT11" s="35">
        <v>0</v>
      </c>
      <c r="BU11" s="35">
        <v>0</v>
      </c>
      <c r="BV11" s="35">
        <v>0.37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176.8</v>
      </c>
      <c r="CC11" s="34">
        <v>18.14</v>
      </c>
      <c r="CE11" s="32">
        <v>31.87</v>
      </c>
      <c r="CG11" s="32">
        <v>26.66</v>
      </c>
      <c r="CH11" s="32">
        <v>14.57</v>
      </c>
      <c r="CI11" s="32">
        <v>20.62</v>
      </c>
      <c r="CJ11" s="32">
        <v>779.72</v>
      </c>
      <c r="CK11" s="32">
        <v>582.77</v>
      </c>
      <c r="CL11" s="32">
        <v>681.25</v>
      </c>
      <c r="CM11" s="32">
        <v>25.09</v>
      </c>
      <c r="CN11" s="32">
        <v>15.7</v>
      </c>
      <c r="CO11" s="32">
        <v>20.399999999999999</v>
      </c>
      <c r="CP11" s="32">
        <v>0</v>
      </c>
      <c r="CQ11" s="32">
        <v>1</v>
      </c>
      <c r="CR11" s="32">
        <v>10.99</v>
      </c>
    </row>
    <row r="12" spans="1:96" s="32" customFormat="1">
      <c r="A12" s="32" t="str">
        <f>"-"</f>
        <v>-</v>
      </c>
      <c r="B12" s="33" t="s">
        <v>94</v>
      </c>
      <c r="C12" s="34" t="str">
        <f>"15"</f>
        <v>15</v>
      </c>
      <c r="D12" s="34">
        <v>0.12</v>
      </c>
      <c r="E12" s="34">
        <v>0.12</v>
      </c>
      <c r="F12" s="34">
        <v>10.88</v>
      </c>
      <c r="G12" s="34">
        <v>0</v>
      </c>
      <c r="H12" s="34">
        <v>0.2</v>
      </c>
      <c r="I12" s="34">
        <v>99.096000000000004</v>
      </c>
      <c r="J12" s="35">
        <v>7.07</v>
      </c>
      <c r="K12" s="35">
        <v>0.33</v>
      </c>
      <c r="L12" s="35">
        <v>0</v>
      </c>
      <c r="M12" s="35">
        <v>0</v>
      </c>
      <c r="N12" s="35">
        <v>0.2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0.21</v>
      </c>
      <c r="U12" s="35">
        <v>2.25</v>
      </c>
      <c r="V12" s="35">
        <v>4.5</v>
      </c>
      <c r="W12" s="35">
        <v>3.6</v>
      </c>
      <c r="X12" s="35">
        <v>0</v>
      </c>
      <c r="Y12" s="35">
        <v>4.5</v>
      </c>
      <c r="Z12" s="35">
        <v>0.03</v>
      </c>
      <c r="AA12" s="35">
        <v>60</v>
      </c>
      <c r="AB12" s="35">
        <v>45</v>
      </c>
      <c r="AC12" s="35">
        <v>67.5</v>
      </c>
      <c r="AD12" s="35">
        <v>0.15</v>
      </c>
      <c r="AE12" s="35">
        <v>0</v>
      </c>
      <c r="AF12" s="35">
        <v>0.02</v>
      </c>
      <c r="AG12" s="35">
        <v>0.02</v>
      </c>
      <c r="AH12" s="35">
        <v>0.03</v>
      </c>
      <c r="AI12" s="35">
        <v>0</v>
      </c>
      <c r="AJ12" s="35">
        <v>0</v>
      </c>
      <c r="AK12" s="35">
        <v>6.3</v>
      </c>
      <c r="AL12" s="35">
        <v>6.15</v>
      </c>
      <c r="AM12" s="35">
        <v>11.4</v>
      </c>
      <c r="AN12" s="35">
        <v>6.75</v>
      </c>
      <c r="AO12" s="35">
        <v>2.5499999999999998</v>
      </c>
      <c r="AP12" s="35">
        <v>7.05</v>
      </c>
      <c r="AQ12" s="35">
        <v>6.45</v>
      </c>
      <c r="AR12" s="35">
        <v>6.3</v>
      </c>
      <c r="AS12" s="35">
        <v>5.4</v>
      </c>
      <c r="AT12" s="35">
        <v>3.9</v>
      </c>
      <c r="AU12" s="35">
        <v>8.5500000000000007</v>
      </c>
      <c r="AV12" s="35">
        <v>5.25</v>
      </c>
      <c r="AW12" s="35">
        <v>3.6</v>
      </c>
      <c r="AX12" s="35">
        <v>21.3</v>
      </c>
      <c r="AY12" s="35">
        <v>0</v>
      </c>
      <c r="AZ12" s="35">
        <v>7.2</v>
      </c>
      <c r="BA12" s="35">
        <v>8.1</v>
      </c>
      <c r="BB12" s="35">
        <v>6.3</v>
      </c>
      <c r="BC12" s="35">
        <v>1.5</v>
      </c>
      <c r="BD12" s="35">
        <v>0.4</v>
      </c>
      <c r="BE12" s="35">
        <v>0.18</v>
      </c>
      <c r="BF12" s="35">
        <v>0.1</v>
      </c>
      <c r="BG12" s="35">
        <v>0.23</v>
      </c>
      <c r="BH12" s="35">
        <v>0.26</v>
      </c>
      <c r="BI12" s="35">
        <v>1.19</v>
      </c>
      <c r="BJ12" s="35">
        <v>0</v>
      </c>
      <c r="BK12" s="35">
        <v>3.31</v>
      </c>
      <c r="BL12" s="35">
        <v>0</v>
      </c>
      <c r="BM12" s="35">
        <v>1.02</v>
      </c>
      <c r="BN12" s="35">
        <v>0</v>
      </c>
      <c r="BO12" s="35">
        <v>0</v>
      </c>
      <c r="BP12" s="35">
        <v>0</v>
      </c>
      <c r="BQ12" s="35">
        <v>0.23</v>
      </c>
      <c r="BR12" s="35">
        <v>0.35</v>
      </c>
      <c r="BS12" s="35">
        <v>2.7</v>
      </c>
      <c r="BT12" s="35">
        <v>0</v>
      </c>
      <c r="BU12" s="35">
        <v>0</v>
      </c>
      <c r="BV12" s="35">
        <v>0.14000000000000001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3.75</v>
      </c>
      <c r="CC12" s="34">
        <v>16.09</v>
      </c>
      <c r="CE12" s="32">
        <v>67.5</v>
      </c>
      <c r="CG12" s="32">
        <v>0.4</v>
      </c>
      <c r="CH12" s="32">
        <v>0.1</v>
      </c>
      <c r="CI12" s="32">
        <v>0.25</v>
      </c>
      <c r="CJ12" s="32">
        <v>20</v>
      </c>
      <c r="CK12" s="32">
        <v>8.1999999999999993</v>
      </c>
      <c r="CL12" s="32">
        <v>14.1</v>
      </c>
      <c r="CM12" s="32">
        <v>1.71</v>
      </c>
      <c r="CN12" s="32">
        <v>0.87</v>
      </c>
      <c r="CO12" s="32">
        <v>1.29</v>
      </c>
      <c r="CP12" s="32">
        <v>0</v>
      </c>
      <c r="CQ12" s="32">
        <v>0</v>
      </c>
      <c r="CR12" s="32">
        <v>9.75</v>
      </c>
    </row>
    <row r="13" spans="1:96" s="32" customFormat="1">
      <c r="A13" s="32" t="str">
        <f>"1/6"</f>
        <v>1/6</v>
      </c>
      <c r="B13" s="33" t="s">
        <v>95</v>
      </c>
      <c r="C13" s="34" t="str">
        <f>"40"</f>
        <v>40</v>
      </c>
      <c r="D13" s="34">
        <v>5.08</v>
      </c>
      <c r="E13" s="34">
        <v>5.08</v>
      </c>
      <c r="F13" s="34">
        <v>4.5999999999999996</v>
      </c>
      <c r="G13" s="34">
        <v>0</v>
      </c>
      <c r="H13" s="34">
        <v>0.28000000000000003</v>
      </c>
      <c r="I13" s="34">
        <v>62.783999999999999</v>
      </c>
      <c r="J13" s="35">
        <v>1.2</v>
      </c>
      <c r="K13" s="35">
        <v>0</v>
      </c>
      <c r="L13" s="35">
        <v>0</v>
      </c>
      <c r="M13" s="35">
        <v>0</v>
      </c>
      <c r="N13" s="35">
        <v>0.28000000000000003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0.4</v>
      </c>
      <c r="U13" s="35">
        <v>53.6</v>
      </c>
      <c r="V13" s="35">
        <v>56</v>
      </c>
      <c r="W13" s="35">
        <v>22</v>
      </c>
      <c r="X13" s="35">
        <v>4.8</v>
      </c>
      <c r="Y13" s="35">
        <v>76.8</v>
      </c>
      <c r="Z13" s="35">
        <v>1</v>
      </c>
      <c r="AA13" s="35">
        <v>100</v>
      </c>
      <c r="AB13" s="35">
        <v>24</v>
      </c>
      <c r="AC13" s="35">
        <v>104</v>
      </c>
      <c r="AD13" s="35">
        <v>0.24</v>
      </c>
      <c r="AE13" s="35">
        <v>0.03</v>
      </c>
      <c r="AF13" s="35">
        <v>0.18</v>
      </c>
      <c r="AG13" s="35">
        <v>0.08</v>
      </c>
      <c r="AH13" s="35">
        <v>1.44</v>
      </c>
      <c r="AI13" s="35">
        <v>0</v>
      </c>
      <c r="AJ13" s="35">
        <v>0</v>
      </c>
      <c r="AK13" s="35">
        <v>308.8</v>
      </c>
      <c r="AL13" s="35">
        <v>238.8</v>
      </c>
      <c r="AM13" s="35">
        <v>432.4</v>
      </c>
      <c r="AN13" s="35">
        <v>361.2</v>
      </c>
      <c r="AO13" s="35">
        <v>169.6</v>
      </c>
      <c r="AP13" s="35">
        <v>244</v>
      </c>
      <c r="AQ13" s="35">
        <v>81.599999999999994</v>
      </c>
      <c r="AR13" s="35">
        <v>260.8</v>
      </c>
      <c r="AS13" s="35">
        <v>284</v>
      </c>
      <c r="AT13" s="35">
        <v>314.8</v>
      </c>
      <c r="AU13" s="35">
        <v>491.6</v>
      </c>
      <c r="AV13" s="35">
        <v>136</v>
      </c>
      <c r="AW13" s="35">
        <v>166.4</v>
      </c>
      <c r="AX13" s="35">
        <v>709.2</v>
      </c>
      <c r="AY13" s="35">
        <v>5.6</v>
      </c>
      <c r="AZ13" s="35">
        <v>158.4</v>
      </c>
      <c r="BA13" s="35">
        <v>371.2</v>
      </c>
      <c r="BB13" s="35">
        <v>190.4</v>
      </c>
      <c r="BC13" s="35">
        <v>117.2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29.64</v>
      </c>
      <c r="CC13" s="34">
        <v>11.22</v>
      </c>
      <c r="CE13" s="32">
        <v>104</v>
      </c>
      <c r="CG13" s="32">
        <v>9.0399999999999991</v>
      </c>
      <c r="CH13" s="32">
        <v>7.6</v>
      </c>
      <c r="CI13" s="32">
        <v>8.32</v>
      </c>
      <c r="CJ13" s="32">
        <v>1296</v>
      </c>
      <c r="CK13" s="32">
        <v>828</v>
      </c>
      <c r="CL13" s="32">
        <v>1062</v>
      </c>
      <c r="CM13" s="32">
        <v>4</v>
      </c>
      <c r="CN13" s="32">
        <v>2.8</v>
      </c>
      <c r="CO13" s="32">
        <v>3.4</v>
      </c>
      <c r="CP13" s="32">
        <v>0</v>
      </c>
      <c r="CQ13" s="32">
        <v>0</v>
      </c>
      <c r="CR13" s="32">
        <v>6.8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2.65</v>
      </c>
      <c r="CE14" s="32">
        <v>0</v>
      </c>
      <c r="CG14" s="32">
        <v>0</v>
      </c>
      <c r="CH14" s="32">
        <v>0</v>
      </c>
      <c r="CI14" s="32">
        <v>0</v>
      </c>
      <c r="CJ14" s="32">
        <v>759.19</v>
      </c>
      <c r="CK14" s="32">
        <v>292.49</v>
      </c>
      <c r="CL14" s="32">
        <v>525.84</v>
      </c>
      <c r="CM14" s="32">
        <v>6.07</v>
      </c>
      <c r="CN14" s="32">
        <v>6.07</v>
      </c>
      <c r="CO14" s="32">
        <v>6.07</v>
      </c>
      <c r="CP14" s="32">
        <v>0</v>
      </c>
      <c r="CQ14" s="32">
        <v>0</v>
      </c>
      <c r="CR14" s="32">
        <v>2.21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0.69</v>
      </c>
    </row>
    <row r="16" spans="1:96" s="36" customFormat="1" ht="11.4">
      <c r="B16" s="37" t="s">
        <v>98</v>
      </c>
      <c r="C16" s="38"/>
      <c r="D16" s="38">
        <v>17.21</v>
      </c>
      <c r="E16" s="38">
        <v>7.56</v>
      </c>
      <c r="F16" s="38">
        <v>22.32</v>
      </c>
      <c r="G16" s="38">
        <v>1.1599999999999999</v>
      </c>
      <c r="H16" s="38">
        <v>68.88</v>
      </c>
      <c r="I16" s="38">
        <v>545.9</v>
      </c>
      <c r="J16" s="39">
        <v>12.34</v>
      </c>
      <c r="K16" s="39">
        <v>0.44</v>
      </c>
      <c r="L16" s="39">
        <v>0</v>
      </c>
      <c r="M16" s="39">
        <v>0</v>
      </c>
      <c r="N16" s="39">
        <v>7.92</v>
      </c>
      <c r="O16" s="39">
        <v>58.84</v>
      </c>
      <c r="P16" s="39">
        <v>2.12</v>
      </c>
      <c r="Q16" s="39">
        <v>0</v>
      </c>
      <c r="R16" s="39">
        <v>0</v>
      </c>
      <c r="S16" s="39">
        <v>0.2</v>
      </c>
      <c r="T16" s="39">
        <v>3.37</v>
      </c>
      <c r="U16" s="39">
        <v>526.22</v>
      </c>
      <c r="V16" s="39">
        <v>126.11</v>
      </c>
      <c r="W16" s="39">
        <v>117.29</v>
      </c>
      <c r="X16" s="39">
        <v>16.18</v>
      </c>
      <c r="Y16" s="39">
        <v>171.04</v>
      </c>
      <c r="Z16" s="39">
        <v>1.98</v>
      </c>
      <c r="AA16" s="39">
        <v>187.6</v>
      </c>
      <c r="AB16" s="39">
        <v>94.6</v>
      </c>
      <c r="AC16" s="39">
        <v>222.8</v>
      </c>
      <c r="AD16" s="39">
        <v>1.47</v>
      </c>
      <c r="AE16" s="39">
        <v>0.09</v>
      </c>
      <c r="AF16" s="39">
        <v>0.24</v>
      </c>
      <c r="AG16" s="39">
        <v>0.57999999999999996</v>
      </c>
      <c r="AH16" s="39">
        <v>3.98</v>
      </c>
      <c r="AI16" s="39">
        <v>0.03</v>
      </c>
      <c r="AJ16" s="39">
        <v>0</v>
      </c>
      <c r="AK16" s="39">
        <v>911.87</v>
      </c>
      <c r="AL16" s="39">
        <v>756.72</v>
      </c>
      <c r="AM16" s="39">
        <v>1356.33</v>
      </c>
      <c r="AN16" s="39">
        <v>745.13</v>
      </c>
      <c r="AO16" s="39">
        <v>363.7</v>
      </c>
      <c r="AP16" s="39">
        <v>622.04999999999995</v>
      </c>
      <c r="AQ16" s="39">
        <v>248.58</v>
      </c>
      <c r="AR16" s="39">
        <v>858.42</v>
      </c>
      <c r="AS16" s="39">
        <v>653.59</v>
      </c>
      <c r="AT16" s="39">
        <v>777.76</v>
      </c>
      <c r="AU16" s="39">
        <v>958.6</v>
      </c>
      <c r="AV16" s="39">
        <v>468.07</v>
      </c>
      <c r="AW16" s="39">
        <v>532.39</v>
      </c>
      <c r="AX16" s="39">
        <v>3981.08</v>
      </c>
      <c r="AY16" s="39">
        <v>5.6</v>
      </c>
      <c r="AZ16" s="39">
        <v>1282.48</v>
      </c>
      <c r="BA16" s="39">
        <v>930.59</v>
      </c>
      <c r="BB16" s="39">
        <v>566.82000000000005</v>
      </c>
      <c r="BC16" s="39">
        <v>330.98</v>
      </c>
      <c r="BD16" s="39">
        <v>0.52</v>
      </c>
      <c r="BE16" s="39">
        <v>0.25</v>
      </c>
      <c r="BF16" s="39">
        <v>0.16</v>
      </c>
      <c r="BG16" s="39">
        <v>0.4</v>
      </c>
      <c r="BH16" s="39">
        <v>0.44</v>
      </c>
      <c r="BI16" s="39">
        <v>1.75</v>
      </c>
      <c r="BJ16" s="39">
        <v>0.03</v>
      </c>
      <c r="BK16" s="39">
        <v>4.97</v>
      </c>
      <c r="BL16" s="39">
        <v>0.02</v>
      </c>
      <c r="BM16" s="39">
        <v>1.63</v>
      </c>
      <c r="BN16" s="39">
        <v>0.02</v>
      </c>
      <c r="BO16" s="39">
        <v>0</v>
      </c>
      <c r="BP16" s="39">
        <v>0</v>
      </c>
      <c r="BQ16" s="39">
        <v>0.33</v>
      </c>
      <c r="BR16" s="39">
        <v>0.5</v>
      </c>
      <c r="BS16" s="39">
        <v>4.13</v>
      </c>
      <c r="BT16" s="39">
        <v>0</v>
      </c>
      <c r="BU16" s="39">
        <v>0</v>
      </c>
      <c r="BV16" s="39">
        <v>0.64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429.79</v>
      </c>
      <c r="CC16" s="38">
        <f>SUM($CC$10:$CC$15)</f>
        <v>49.25</v>
      </c>
      <c r="CD16" s="36">
        <f>$I$16/$I$53*100</f>
        <v>17.74765109398875</v>
      </c>
      <c r="CE16" s="36">
        <v>203.37</v>
      </c>
      <c r="CG16" s="36">
        <v>36.700000000000003</v>
      </c>
      <c r="CH16" s="36">
        <v>22.87</v>
      </c>
      <c r="CI16" s="36">
        <v>29.79</v>
      </c>
      <c r="CJ16" s="36">
        <v>2914.91</v>
      </c>
      <c r="CK16" s="36">
        <v>1736.06</v>
      </c>
      <c r="CL16" s="36">
        <v>2325.4899999999998</v>
      </c>
      <c r="CM16" s="36">
        <v>43.42</v>
      </c>
      <c r="CN16" s="36">
        <v>29.29</v>
      </c>
      <c r="CO16" s="36">
        <v>36.35</v>
      </c>
      <c r="CP16" s="36">
        <v>6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7.74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4.6900000000000004</v>
      </c>
    </row>
    <row r="19" spans="1:96" s="32" customFormat="1">
      <c r="A19" s="32" t="str">
        <f>"6/2"</f>
        <v>6/2</v>
      </c>
      <c r="B19" s="33" t="s">
        <v>101</v>
      </c>
      <c r="C19" s="34" t="str">
        <f>"200"</f>
        <v>200</v>
      </c>
      <c r="D19" s="34">
        <v>1.47</v>
      </c>
      <c r="E19" s="34">
        <v>0</v>
      </c>
      <c r="F19" s="34">
        <v>2.41</v>
      </c>
      <c r="G19" s="34">
        <v>2.14</v>
      </c>
      <c r="H19" s="34">
        <v>7.42</v>
      </c>
      <c r="I19" s="34">
        <v>54.793917999999998</v>
      </c>
      <c r="J19" s="35">
        <v>0.63</v>
      </c>
      <c r="K19" s="35">
        <v>1.3</v>
      </c>
      <c r="L19" s="35">
        <v>0</v>
      </c>
      <c r="M19" s="35">
        <v>0</v>
      </c>
      <c r="N19" s="35">
        <v>3.19</v>
      </c>
      <c r="O19" s="35">
        <v>2.8</v>
      </c>
      <c r="P19" s="35">
        <v>1.43</v>
      </c>
      <c r="Q19" s="35">
        <v>0</v>
      </c>
      <c r="R19" s="35">
        <v>0</v>
      </c>
      <c r="S19" s="35">
        <v>0.26</v>
      </c>
      <c r="T19" s="35">
        <v>1.51</v>
      </c>
      <c r="U19" s="35">
        <v>321.3</v>
      </c>
      <c r="V19" s="35">
        <v>257.23</v>
      </c>
      <c r="W19" s="35">
        <v>31.42</v>
      </c>
      <c r="X19" s="35">
        <v>15.4</v>
      </c>
      <c r="Y19" s="35">
        <v>32</v>
      </c>
      <c r="Z19" s="35">
        <v>0.52</v>
      </c>
      <c r="AA19" s="35">
        <v>2.4</v>
      </c>
      <c r="AB19" s="35">
        <v>1164.48</v>
      </c>
      <c r="AC19" s="35">
        <v>246.38</v>
      </c>
      <c r="AD19" s="35">
        <v>1.01</v>
      </c>
      <c r="AE19" s="35">
        <v>0.03</v>
      </c>
      <c r="AF19" s="35">
        <v>0.04</v>
      </c>
      <c r="AG19" s="35">
        <v>0.59</v>
      </c>
      <c r="AH19" s="35">
        <v>0.97</v>
      </c>
      <c r="AI19" s="35">
        <v>10.85</v>
      </c>
      <c r="AJ19" s="35">
        <v>0</v>
      </c>
      <c r="AK19" s="35">
        <v>75.73</v>
      </c>
      <c r="AL19" s="35">
        <v>64.37</v>
      </c>
      <c r="AM19" s="35">
        <v>106.75</v>
      </c>
      <c r="AN19" s="35">
        <v>107.1</v>
      </c>
      <c r="AO19" s="35">
        <v>32.6</v>
      </c>
      <c r="AP19" s="35">
        <v>64.58</v>
      </c>
      <c r="AQ19" s="35">
        <v>17.940000000000001</v>
      </c>
      <c r="AR19" s="35">
        <v>67.72</v>
      </c>
      <c r="AS19" s="35">
        <v>93.04</v>
      </c>
      <c r="AT19" s="35">
        <v>115.38</v>
      </c>
      <c r="AU19" s="35">
        <v>180.82</v>
      </c>
      <c r="AV19" s="35">
        <v>44.37</v>
      </c>
      <c r="AW19" s="35">
        <v>70.14</v>
      </c>
      <c r="AX19" s="35">
        <v>321.57</v>
      </c>
      <c r="AY19" s="35">
        <v>0</v>
      </c>
      <c r="AZ19" s="35">
        <v>69.05</v>
      </c>
      <c r="BA19" s="35">
        <v>69.69</v>
      </c>
      <c r="BB19" s="35">
        <v>57.45</v>
      </c>
      <c r="BC19" s="35">
        <v>24.33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0.12</v>
      </c>
      <c r="BL19" s="35">
        <v>0</v>
      </c>
      <c r="BM19" s="35">
        <v>7.0000000000000007E-2</v>
      </c>
      <c r="BN19" s="35">
        <v>0.01</v>
      </c>
      <c r="BO19" s="35">
        <v>0.01</v>
      </c>
      <c r="BP19" s="35">
        <v>0</v>
      </c>
      <c r="BQ19" s="35">
        <v>0</v>
      </c>
      <c r="BR19" s="35">
        <v>0</v>
      </c>
      <c r="BS19" s="35">
        <v>0.45</v>
      </c>
      <c r="BT19" s="35">
        <v>0</v>
      </c>
      <c r="BU19" s="35">
        <v>0</v>
      </c>
      <c r="BV19" s="35">
        <v>1.2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234.58</v>
      </c>
      <c r="CC19" s="34">
        <v>7.54</v>
      </c>
      <c r="CE19" s="32">
        <v>196.48</v>
      </c>
      <c r="CG19" s="32">
        <v>41.16</v>
      </c>
      <c r="CH19" s="32">
        <v>22.1</v>
      </c>
      <c r="CI19" s="32">
        <v>31.63</v>
      </c>
      <c r="CJ19" s="32">
        <v>933.66</v>
      </c>
      <c r="CK19" s="32">
        <v>334.78</v>
      </c>
      <c r="CL19" s="32">
        <v>634.22</v>
      </c>
      <c r="CM19" s="32">
        <v>46.29</v>
      </c>
      <c r="CN19" s="32">
        <v>28.79</v>
      </c>
      <c r="CO19" s="32">
        <v>37.54</v>
      </c>
      <c r="CP19" s="32">
        <v>0</v>
      </c>
      <c r="CQ19" s="32">
        <v>0.8</v>
      </c>
      <c r="CR19" s="32">
        <v>4.57</v>
      </c>
    </row>
    <row r="20" spans="1:96" s="32" customFormat="1">
      <c r="A20" s="32" t="str">
        <f>"43/3"</f>
        <v>43/3</v>
      </c>
      <c r="B20" s="33" t="s">
        <v>102</v>
      </c>
      <c r="C20" s="34" t="str">
        <f>"150"</f>
        <v>150</v>
      </c>
      <c r="D20" s="34">
        <v>3.63</v>
      </c>
      <c r="E20" s="34">
        <v>0.03</v>
      </c>
      <c r="F20" s="34">
        <v>3.18</v>
      </c>
      <c r="G20" s="34">
        <v>0.51</v>
      </c>
      <c r="H20" s="34">
        <v>38.26</v>
      </c>
      <c r="I20" s="34">
        <v>196.7474775</v>
      </c>
      <c r="J20" s="35">
        <v>1.92</v>
      </c>
      <c r="K20" s="35">
        <v>0.08</v>
      </c>
      <c r="L20" s="35">
        <v>0</v>
      </c>
      <c r="M20" s="35">
        <v>0</v>
      </c>
      <c r="N20" s="35">
        <v>0.41</v>
      </c>
      <c r="O20" s="35">
        <v>36.36</v>
      </c>
      <c r="P20" s="35">
        <v>1.5</v>
      </c>
      <c r="Q20" s="35">
        <v>0</v>
      </c>
      <c r="R20" s="35">
        <v>0</v>
      </c>
      <c r="S20" s="35">
        <v>0</v>
      </c>
      <c r="T20" s="35">
        <v>1.17</v>
      </c>
      <c r="U20" s="35">
        <v>294.22000000000003</v>
      </c>
      <c r="V20" s="35">
        <v>53.16</v>
      </c>
      <c r="W20" s="35">
        <v>7.62</v>
      </c>
      <c r="X20" s="35">
        <v>25.09</v>
      </c>
      <c r="Y20" s="35">
        <v>74.81</v>
      </c>
      <c r="Z20" s="35">
        <v>0.54</v>
      </c>
      <c r="AA20" s="35">
        <v>15</v>
      </c>
      <c r="AB20" s="35">
        <v>10.130000000000001</v>
      </c>
      <c r="AC20" s="35">
        <v>16.88</v>
      </c>
      <c r="AD20" s="35">
        <v>0.25</v>
      </c>
      <c r="AE20" s="35">
        <v>0.04</v>
      </c>
      <c r="AF20" s="35">
        <v>0.02</v>
      </c>
      <c r="AG20" s="35">
        <v>0.72</v>
      </c>
      <c r="AH20" s="35">
        <v>1.74</v>
      </c>
      <c r="AI20" s="35">
        <v>0</v>
      </c>
      <c r="AJ20" s="35">
        <v>0</v>
      </c>
      <c r="AK20" s="35">
        <v>217.63</v>
      </c>
      <c r="AL20" s="35">
        <v>171.29</v>
      </c>
      <c r="AM20" s="35">
        <v>321.77999999999997</v>
      </c>
      <c r="AN20" s="35">
        <v>135.41999999999999</v>
      </c>
      <c r="AO20" s="35">
        <v>82.94</v>
      </c>
      <c r="AP20" s="35">
        <v>125.21</v>
      </c>
      <c r="AQ20" s="35">
        <v>53.03</v>
      </c>
      <c r="AR20" s="35">
        <v>191.91</v>
      </c>
      <c r="AS20" s="35">
        <v>201.98</v>
      </c>
      <c r="AT20" s="35">
        <v>263.35000000000002</v>
      </c>
      <c r="AU20" s="35">
        <v>279.92</v>
      </c>
      <c r="AV20" s="35">
        <v>88.75</v>
      </c>
      <c r="AW20" s="35">
        <v>165.52</v>
      </c>
      <c r="AX20" s="35">
        <v>622.62</v>
      </c>
      <c r="AY20" s="35">
        <v>0</v>
      </c>
      <c r="AZ20" s="35">
        <v>171.55</v>
      </c>
      <c r="BA20" s="35">
        <v>171.77</v>
      </c>
      <c r="BB20" s="35">
        <v>150.75</v>
      </c>
      <c r="BC20" s="35">
        <v>70.849999999999994</v>
      </c>
      <c r="BD20" s="35">
        <v>0.1</v>
      </c>
      <c r="BE20" s="35">
        <v>0.05</v>
      </c>
      <c r="BF20" s="35">
        <v>0.02</v>
      </c>
      <c r="BG20" s="35">
        <v>0.06</v>
      </c>
      <c r="BH20" s="35">
        <v>0.06</v>
      </c>
      <c r="BI20" s="35">
        <v>0.3</v>
      </c>
      <c r="BJ20" s="35">
        <v>0</v>
      </c>
      <c r="BK20" s="35">
        <v>0.9</v>
      </c>
      <c r="BL20" s="35">
        <v>0</v>
      </c>
      <c r="BM20" s="35">
        <v>0.27</v>
      </c>
      <c r="BN20" s="35">
        <v>0</v>
      </c>
      <c r="BO20" s="35">
        <v>0</v>
      </c>
      <c r="BP20" s="35">
        <v>0</v>
      </c>
      <c r="BQ20" s="35">
        <v>0.06</v>
      </c>
      <c r="BR20" s="35">
        <v>0.09</v>
      </c>
      <c r="BS20" s="35">
        <v>0.83</v>
      </c>
      <c r="BT20" s="35">
        <v>0</v>
      </c>
      <c r="BU20" s="35">
        <v>0</v>
      </c>
      <c r="BV20" s="35">
        <v>0.13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117.79</v>
      </c>
      <c r="CC20" s="34">
        <v>12.09</v>
      </c>
      <c r="CE20" s="32">
        <v>16.690000000000001</v>
      </c>
      <c r="CG20" s="32">
        <v>33.549999999999997</v>
      </c>
      <c r="CH20" s="32">
        <v>18.440000000000001</v>
      </c>
      <c r="CI20" s="32">
        <v>25.99</v>
      </c>
      <c r="CJ20" s="32">
        <v>2124.25</v>
      </c>
      <c r="CK20" s="32">
        <v>1040.3599999999999</v>
      </c>
      <c r="CL20" s="32">
        <v>1582.31</v>
      </c>
      <c r="CM20" s="32">
        <v>29.03</v>
      </c>
      <c r="CN20" s="32">
        <v>15.39</v>
      </c>
      <c r="CO20" s="32">
        <v>22.21</v>
      </c>
      <c r="CP20" s="32">
        <v>0</v>
      </c>
      <c r="CQ20" s="32">
        <v>0.75</v>
      </c>
      <c r="CR20" s="32">
        <v>7.33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49.91</v>
      </c>
      <c r="CE21" s="32">
        <v>0</v>
      </c>
      <c r="CG21" s="32">
        <v>24.01</v>
      </c>
      <c r="CH21" s="32">
        <v>12.44</v>
      </c>
      <c r="CI21" s="32">
        <v>18.23</v>
      </c>
      <c r="CJ21" s="32">
        <v>482.14</v>
      </c>
      <c r="CK21" s="32">
        <v>173.47</v>
      </c>
      <c r="CL21" s="32">
        <v>327.81</v>
      </c>
      <c r="CM21" s="32">
        <v>10.29</v>
      </c>
      <c r="CN21" s="32">
        <v>6.98</v>
      </c>
      <c r="CO21" s="32">
        <v>8.64</v>
      </c>
      <c r="CP21" s="32">
        <v>0</v>
      </c>
      <c r="CQ21" s="32">
        <v>0.45</v>
      </c>
      <c r="CR21" s="32">
        <v>30.41</v>
      </c>
    </row>
    <row r="22" spans="1:96" s="32" customFormat="1">
      <c r="A22" s="32" t="str">
        <f>"601"</f>
        <v>601</v>
      </c>
      <c r="B22" s="33" t="s">
        <v>104</v>
      </c>
      <c r="C22" s="34" t="str">
        <f>"25"</f>
        <v>25</v>
      </c>
      <c r="D22" s="34">
        <v>0.36</v>
      </c>
      <c r="E22" s="34">
        <v>0</v>
      </c>
      <c r="F22" s="34">
        <v>0.74</v>
      </c>
      <c r="G22" s="34">
        <v>0.02</v>
      </c>
      <c r="H22" s="34">
        <v>1.45</v>
      </c>
      <c r="I22" s="34">
        <v>14.04136998125</v>
      </c>
      <c r="J22" s="35">
        <v>0.56999999999999995</v>
      </c>
      <c r="K22" s="35">
        <v>0</v>
      </c>
      <c r="L22" s="35">
        <v>0</v>
      </c>
      <c r="M22" s="35">
        <v>0</v>
      </c>
      <c r="N22" s="35">
        <v>0.32</v>
      </c>
      <c r="O22" s="35">
        <v>1.06</v>
      </c>
      <c r="P22" s="35">
        <v>0.06</v>
      </c>
      <c r="Q22" s="35">
        <v>0</v>
      </c>
      <c r="R22" s="35">
        <v>0</v>
      </c>
      <c r="S22" s="35">
        <v>7.0000000000000007E-2</v>
      </c>
      <c r="T22" s="35">
        <v>0.48</v>
      </c>
      <c r="U22" s="35">
        <v>163.96</v>
      </c>
      <c r="V22" s="35">
        <v>13.19</v>
      </c>
      <c r="W22" s="35">
        <v>6</v>
      </c>
      <c r="X22" s="35">
        <v>1.06</v>
      </c>
      <c r="Y22" s="35">
        <v>4.82</v>
      </c>
      <c r="Z22" s="35">
        <v>0.05</v>
      </c>
      <c r="AA22" s="35">
        <v>2.25</v>
      </c>
      <c r="AB22" s="35">
        <v>12.4</v>
      </c>
      <c r="AC22" s="35">
        <v>8.94</v>
      </c>
      <c r="AD22" s="35">
        <v>0.05</v>
      </c>
      <c r="AE22" s="35">
        <v>0</v>
      </c>
      <c r="AF22" s="35">
        <v>0.01</v>
      </c>
      <c r="AG22" s="35">
        <v>0.03</v>
      </c>
      <c r="AH22" s="35">
        <v>0.11</v>
      </c>
      <c r="AI22" s="35">
        <v>0.14000000000000001</v>
      </c>
      <c r="AJ22" s="35">
        <v>0</v>
      </c>
      <c r="AK22" s="35">
        <v>7.8</v>
      </c>
      <c r="AL22" s="35">
        <v>7.12</v>
      </c>
      <c r="AM22" s="35">
        <v>13.35</v>
      </c>
      <c r="AN22" s="35">
        <v>4.1399999999999997</v>
      </c>
      <c r="AO22" s="35">
        <v>2.5299999999999998</v>
      </c>
      <c r="AP22" s="35">
        <v>5.15</v>
      </c>
      <c r="AQ22" s="35">
        <v>1.66</v>
      </c>
      <c r="AR22" s="35">
        <v>8.2799999999999994</v>
      </c>
      <c r="AS22" s="35">
        <v>5.47</v>
      </c>
      <c r="AT22" s="35">
        <v>6.63</v>
      </c>
      <c r="AU22" s="35">
        <v>5.63</v>
      </c>
      <c r="AV22" s="35">
        <v>3.31</v>
      </c>
      <c r="AW22" s="35">
        <v>5.8</v>
      </c>
      <c r="AX22" s="35">
        <v>51.03</v>
      </c>
      <c r="AY22" s="35">
        <v>0</v>
      </c>
      <c r="AZ22" s="35">
        <v>16.07</v>
      </c>
      <c r="BA22" s="35">
        <v>8.2799999999999994</v>
      </c>
      <c r="BB22" s="35">
        <v>4.1399999999999997</v>
      </c>
      <c r="BC22" s="35">
        <v>3.31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24.38</v>
      </c>
      <c r="CC22" s="34">
        <v>2.4300000000000002</v>
      </c>
      <c r="CE22" s="32">
        <v>4.32</v>
      </c>
      <c r="CG22" s="32">
        <v>9.4600000000000009</v>
      </c>
      <c r="CH22" s="32">
        <v>5.0199999999999996</v>
      </c>
      <c r="CI22" s="32">
        <v>7.24</v>
      </c>
      <c r="CJ22" s="32">
        <v>42.2</v>
      </c>
      <c r="CK22" s="32">
        <v>17.399999999999999</v>
      </c>
      <c r="CL22" s="32">
        <v>29.8</v>
      </c>
      <c r="CM22" s="32">
        <v>2.36</v>
      </c>
      <c r="CN22" s="32">
        <v>1.41</v>
      </c>
      <c r="CO22" s="32">
        <v>1.9</v>
      </c>
      <c r="CP22" s="32">
        <v>0</v>
      </c>
      <c r="CQ22" s="32">
        <v>0.42</v>
      </c>
      <c r="CR22" s="32">
        <v>1.47</v>
      </c>
    </row>
    <row r="23" spans="1:96" s="32" customFormat="1">
      <c r="A23" s="32" t="str">
        <f>"2"</f>
        <v>2</v>
      </c>
      <c r="B23" s="33" t="s">
        <v>96</v>
      </c>
      <c r="C23" s="34" t="str">
        <f>"28,8"</f>
        <v>28,8</v>
      </c>
      <c r="D23" s="34">
        <v>1.9</v>
      </c>
      <c r="E23" s="34">
        <v>0</v>
      </c>
      <c r="F23" s="34">
        <v>0.19</v>
      </c>
      <c r="G23" s="34">
        <v>0.19</v>
      </c>
      <c r="H23" s="34">
        <v>13.51</v>
      </c>
      <c r="I23" s="34">
        <v>64.483487999999994</v>
      </c>
      <c r="J23" s="35">
        <v>0</v>
      </c>
      <c r="K23" s="35">
        <v>0</v>
      </c>
      <c r="L23" s="35">
        <v>0</v>
      </c>
      <c r="M23" s="35">
        <v>0</v>
      </c>
      <c r="N23" s="35">
        <v>0.32</v>
      </c>
      <c r="O23" s="35">
        <v>13.13</v>
      </c>
      <c r="P23" s="35">
        <v>0.06</v>
      </c>
      <c r="Q23" s="35">
        <v>0</v>
      </c>
      <c r="R23" s="35">
        <v>0</v>
      </c>
      <c r="S23" s="35">
        <v>0</v>
      </c>
      <c r="T23" s="35">
        <v>0.52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91.96</v>
      </c>
      <c r="AL23" s="35">
        <v>95.71</v>
      </c>
      <c r="AM23" s="35">
        <v>146.58000000000001</v>
      </c>
      <c r="AN23" s="35">
        <v>48.61</v>
      </c>
      <c r="AO23" s="35">
        <v>28.81</v>
      </c>
      <c r="AP23" s="35">
        <v>57.63</v>
      </c>
      <c r="AQ23" s="35">
        <v>21.8</v>
      </c>
      <c r="AR23" s="35">
        <v>104.23</v>
      </c>
      <c r="AS23" s="35">
        <v>64.64</v>
      </c>
      <c r="AT23" s="35">
        <v>90.2</v>
      </c>
      <c r="AU23" s="35">
        <v>74.42</v>
      </c>
      <c r="AV23" s="35">
        <v>39.090000000000003</v>
      </c>
      <c r="AW23" s="35">
        <v>69.150000000000006</v>
      </c>
      <c r="AX23" s="35">
        <v>578.29</v>
      </c>
      <c r="AY23" s="35">
        <v>0</v>
      </c>
      <c r="AZ23" s="35">
        <v>188.42</v>
      </c>
      <c r="BA23" s="35">
        <v>81.93</v>
      </c>
      <c r="BB23" s="35">
        <v>54.37</v>
      </c>
      <c r="BC23" s="35">
        <v>43.1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0.08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11.26</v>
      </c>
      <c r="CC23" s="34">
        <v>1.53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1.27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1.1100000000000001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0.92</v>
      </c>
    </row>
    <row r="25" spans="1:96" s="28" customFormat="1">
      <c r="A25" s="28" t="str">
        <f>"37/10"</f>
        <v>37/10</v>
      </c>
      <c r="B25" s="29" t="s">
        <v>106</v>
      </c>
      <c r="C25" s="30" t="str">
        <f>"200"</f>
        <v>200</v>
      </c>
      <c r="D25" s="30">
        <v>0.67</v>
      </c>
      <c r="E25" s="30">
        <v>0</v>
      </c>
      <c r="F25" s="30">
        <v>0.27</v>
      </c>
      <c r="G25" s="30">
        <v>0.27</v>
      </c>
      <c r="H25" s="30">
        <v>23.62</v>
      </c>
      <c r="I25" s="30">
        <v>90.302599999999998</v>
      </c>
      <c r="J25" s="31">
        <v>0.04</v>
      </c>
      <c r="K25" s="31">
        <v>0</v>
      </c>
      <c r="L25" s="31">
        <v>0</v>
      </c>
      <c r="M25" s="31">
        <v>0</v>
      </c>
      <c r="N25" s="31">
        <v>18.03</v>
      </c>
      <c r="O25" s="31">
        <v>1.18</v>
      </c>
      <c r="P25" s="31">
        <v>4.41</v>
      </c>
      <c r="Q25" s="31">
        <v>0</v>
      </c>
      <c r="R25" s="31">
        <v>0</v>
      </c>
      <c r="S25" s="31">
        <v>1</v>
      </c>
      <c r="T25" s="31">
        <v>0.95</v>
      </c>
      <c r="U25" s="31">
        <v>2.2799999999999998</v>
      </c>
      <c r="V25" s="31">
        <v>10.199999999999999</v>
      </c>
      <c r="W25" s="31">
        <v>11.93</v>
      </c>
      <c r="X25" s="31">
        <v>3.23</v>
      </c>
      <c r="Y25" s="31">
        <v>3.16</v>
      </c>
      <c r="Z25" s="31">
        <v>0.61</v>
      </c>
      <c r="AA25" s="31">
        <v>0</v>
      </c>
      <c r="AB25" s="31">
        <v>882</v>
      </c>
      <c r="AC25" s="31">
        <v>163.4</v>
      </c>
      <c r="AD25" s="31">
        <v>0.76</v>
      </c>
      <c r="AE25" s="31">
        <v>0.01</v>
      </c>
      <c r="AF25" s="31">
        <v>0.05</v>
      </c>
      <c r="AG25" s="31">
        <v>0.2</v>
      </c>
      <c r="AH25" s="31">
        <v>0.28000000000000003</v>
      </c>
      <c r="AI25" s="31">
        <v>80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232.81</v>
      </c>
      <c r="CC25" s="30">
        <v>10.96</v>
      </c>
      <c r="CE25" s="28">
        <v>147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10</v>
      </c>
      <c r="CQ25" s="28">
        <v>0</v>
      </c>
      <c r="CR25" s="28">
        <v>6.64</v>
      </c>
    </row>
    <row r="26" spans="1:96" s="36" customFormat="1" ht="11.4">
      <c r="B26" s="37" t="s">
        <v>107</v>
      </c>
      <c r="C26" s="38"/>
      <c r="D26" s="38">
        <v>23.9</v>
      </c>
      <c r="E26" s="38">
        <v>11.96</v>
      </c>
      <c r="F26" s="38">
        <v>22.68</v>
      </c>
      <c r="G26" s="38">
        <v>11.47</v>
      </c>
      <c r="H26" s="38">
        <v>109.1</v>
      </c>
      <c r="I26" s="38">
        <v>720.87</v>
      </c>
      <c r="J26" s="39">
        <v>9.1300000000000008</v>
      </c>
      <c r="K26" s="39">
        <v>7.23</v>
      </c>
      <c r="L26" s="39">
        <v>0</v>
      </c>
      <c r="M26" s="39">
        <v>0</v>
      </c>
      <c r="N26" s="39">
        <v>28.96</v>
      </c>
      <c r="O26" s="39">
        <v>69.260000000000005</v>
      </c>
      <c r="P26" s="39">
        <v>10.89</v>
      </c>
      <c r="Q26" s="39">
        <v>0</v>
      </c>
      <c r="R26" s="39">
        <v>0</v>
      </c>
      <c r="S26" s="39">
        <v>1.8</v>
      </c>
      <c r="T26" s="39">
        <v>7.65</v>
      </c>
      <c r="U26" s="39">
        <v>1243.43</v>
      </c>
      <c r="V26" s="39">
        <v>751.83</v>
      </c>
      <c r="W26" s="39">
        <v>93.34</v>
      </c>
      <c r="X26" s="39">
        <v>82.89</v>
      </c>
      <c r="Y26" s="39">
        <v>288.93</v>
      </c>
      <c r="Z26" s="39">
        <v>5.18</v>
      </c>
      <c r="AA26" s="39">
        <v>19.649999999999999</v>
      </c>
      <c r="AB26" s="39">
        <v>2168.21</v>
      </c>
      <c r="AC26" s="39">
        <v>456.52</v>
      </c>
      <c r="AD26" s="39">
        <v>6.82</v>
      </c>
      <c r="AE26" s="39">
        <v>0.19</v>
      </c>
      <c r="AF26" s="39">
        <v>0.25</v>
      </c>
      <c r="AG26" s="39">
        <v>4.82</v>
      </c>
      <c r="AH26" s="39">
        <v>9.69</v>
      </c>
      <c r="AI26" s="39">
        <v>93.15</v>
      </c>
      <c r="AJ26" s="39">
        <v>0</v>
      </c>
      <c r="AK26" s="39">
        <v>1190.29</v>
      </c>
      <c r="AL26" s="39">
        <v>963.47</v>
      </c>
      <c r="AM26" s="39">
        <v>1724.48</v>
      </c>
      <c r="AN26" s="39">
        <v>1421.92</v>
      </c>
      <c r="AO26" s="39">
        <v>473.9</v>
      </c>
      <c r="AP26" s="39">
        <v>858.6</v>
      </c>
      <c r="AQ26" s="39">
        <v>261.64</v>
      </c>
      <c r="AR26" s="39">
        <v>1028.18</v>
      </c>
      <c r="AS26" s="39">
        <v>1170.6300000000001</v>
      </c>
      <c r="AT26" s="39">
        <v>1279.0899999999999</v>
      </c>
      <c r="AU26" s="39">
        <v>1943.55</v>
      </c>
      <c r="AV26" s="39">
        <v>681.46</v>
      </c>
      <c r="AW26" s="39">
        <v>1024.6500000000001</v>
      </c>
      <c r="AX26" s="39">
        <v>4259.6899999999996</v>
      </c>
      <c r="AY26" s="39">
        <v>185.96</v>
      </c>
      <c r="AZ26" s="39">
        <v>1105.52</v>
      </c>
      <c r="BA26" s="39">
        <v>958.16</v>
      </c>
      <c r="BB26" s="39">
        <v>773.26</v>
      </c>
      <c r="BC26" s="39">
        <v>361.97</v>
      </c>
      <c r="BD26" s="39">
        <v>0.1</v>
      </c>
      <c r="BE26" s="39">
        <v>0.05</v>
      </c>
      <c r="BF26" s="39">
        <v>0.02</v>
      </c>
      <c r="BG26" s="39">
        <v>0.06</v>
      </c>
      <c r="BH26" s="39">
        <v>0.06</v>
      </c>
      <c r="BI26" s="39">
        <v>0.3</v>
      </c>
      <c r="BJ26" s="39">
        <v>0</v>
      </c>
      <c r="BK26" s="39">
        <v>1.55</v>
      </c>
      <c r="BL26" s="39">
        <v>0</v>
      </c>
      <c r="BM26" s="39">
        <v>0.65</v>
      </c>
      <c r="BN26" s="39">
        <v>0.03</v>
      </c>
      <c r="BO26" s="39">
        <v>0.06</v>
      </c>
      <c r="BP26" s="39">
        <v>0</v>
      </c>
      <c r="BQ26" s="39">
        <v>0.06</v>
      </c>
      <c r="BR26" s="39">
        <v>0.09</v>
      </c>
      <c r="BS26" s="39">
        <v>3.07</v>
      </c>
      <c r="BT26" s="39">
        <v>0</v>
      </c>
      <c r="BU26" s="39">
        <v>0</v>
      </c>
      <c r="BV26" s="39">
        <v>6.21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761.23</v>
      </c>
      <c r="CC26" s="38">
        <f>SUM($CC$17:$CC$25)</f>
        <v>93.31</v>
      </c>
      <c r="CD26" s="36">
        <f>$I$26/$I$53*100</f>
        <v>23.436067492441236</v>
      </c>
      <c r="CE26" s="36">
        <v>381.02</v>
      </c>
      <c r="CG26" s="36">
        <v>134.51</v>
      </c>
      <c r="CH26" s="36">
        <v>78.19</v>
      </c>
      <c r="CI26" s="36">
        <v>106.35</v>
      </c>
      <c r="CJ26" s="36">
        <v>6434.47</v>
      </c>
      <c r="CK26" s="36">
        <v>2605.38</v>
      </c>
      <c r="CL26" s="36">
        <v>4519.93</v>
      </c>
      <c r="CM26" s="36">
        <v>165.28</v>
      </c>
      <c r="CN26" s="36">
        <v>103.54</v>
      </c>
      <c r="CO26" s="36">
        <v>134.41999999999999</v>
      </c>
      <c r="CP26" s="36">
        <v>10.72</v>
      </c>
      <c r="CQ26" s="36">
        <v>2.72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10.8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9</v>
      </c>
    </row>
    <row r="29" spans="1:96" s="28" customFormat="1">
      <c r="A29" s="28" t="str">
        <f>"13"</f>
        <v>13</v>
      </c>
      <c r="B29" s="29" t="s">
        <v>110</v>
      </c>
      <c r="C29" s="30" t="str">
        <f>"100"</f>
        <v>100</v>
      </c>
      <c r="D29" s="30">
        <v>0.8</v>
      </c>
      <c r="E29" s="30">
        <v>0</v>
      </c>
      <c r="F29" s="30">
        <v>0.4</v>
      </c>
      <c r="G29" s="30">
        <v>0.4</v>
      </c>
      <c r="H29" s="30">
        <v>11.9</v>
      </c>
      <c r="I29" s="30">
        <v>52.769999999999996</v>
      </c>
      <c r="J29" s="31">
        <v>0.1</v>
      </c>
      <c r="K29" s="31">
        <v>0</v>
      </c>
      <c r="L29" s="31">
        <v>0</v>
      </c>
      <c r="M29" s="31">
        <v>0</v>
      </c>
      <c r="N29" s="31">
        <v>7.8</v>
      </c>
      <c r="O29" s="31">
        <v>0.3</v>
      </c>
      <c r="P29" s="31">
        <v>3.8</v>
      </c>
      <c r="Q29" s="31">
        <v>0</v>
      </c>
      <c r="R29" s="31">
        <v>0</v>
      </c>
      <c r="S29" s="31">
        <v>2.5</v>
      </c>
      <c r="T29" s="31">
        <v>0.6</v>
      </c>
      <c r="U29" s="31">
        <v>5</v>
      </c>
      <c r="V29" s="31">
        <v>300</v>
      </c>
      <c r="W29" s="31">
        <v>40</v>
      </c>
      <c r="X29" s="31">
        <v>25</v>
      </c>
      <c r="Y29" s="31">
        <v>34</v>
      </c>
      <c r="Z29" s="31">
        <v>0.8</v>
      </c>
      <c r="AA29" s="31">
        <v>0</v>
      </c>
      <c r="AB29" s="31">
        <v>90</v>
      </c>
      <c r="AC29" s="31">
        <v>15</v>
      </c>
      <c r="AD29" s="31">
        <v>0.3</v>
      </c>
      <c r="AE29" s="31">
        <v>0.02</v>
      </c>
      <c r="AF29" s="31">
        <v>0.04</v>
      </c>
      <c r="AG29" s="31">
        <v>0.4</v>
      </c>
      <c r="AH29" s="31">
        <v>0.5</v>
      </c>
      <c r="AI29" s="31">
        <v>180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0.01</v>
      </c>
      <c r="BL29" s="31">
        <v>0</v>
      </c>
      <c r="BM29" s="31">
        <v>0.01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0.04</v>
      </c>
      <c r="BT29" s="31">
        <v>0</v>
      </c>
      <c r="BU29" s="31">
        <v>0</v>
      </c>
      <c r="BV29" s="31">
        <v>0.21</v>
      </c>
      <c r="BW29" s="31">
        <v>0.04</v>
      </c>
      <c r="BX29" s="31">
        <v>0</v>
      </c>
      <c r="BY29" s="31">
        <v>0</v>
      </c>
      <c r="BZ29" s="31">
        <v>0</v>
      </c>
      <c r="CA29" s="31">
        <v>0</v>
      </c>
      <c r="CB29" s="31">
        <v>83.8</v>
      </c>
      <c r="CC29" s="30">
        <v>20.64</v>
      </c>
      <c r="CE29" s="28">
        <v>15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17.2</v>
      </c>
    </row>
    <row r="30" spans="1:96" s="36" customFormat="1" ht="11.4">
      <c r="B30" s="37" t="s">
        <v>111</v>
      </c>
      <c r="C30" s="38"/>
      <c r="D30" s="38">
        <v>1.8</v>
      </c>
      <c r="E30" s="38">
        <v>0</v>
      </c>
      <c r="F30" s="38">
        <v>0.6</v>
      </c>
      <c r="G30" s="38">
        <v>0.4</v>
      </c>
      <c r="H30" s="38">
        <v>32.5</v>
      </c>
      <c r="I30" s="38">
        <v>139.25</v>
      </c>
      <c r="J30" s="39">
        <v>0.1</v>
      </c>
      <c r="K30" s="39">
        <v>0</v>
      </c>
      <c r="L30" s="39">
        <v>0</v>
      </c>
      <c r="M30" s="39">
        <v>0</v>
      </c>
      <c r="N30" s="39">
        <v>27.6</v>
      </c>
      <c r="O30" s="39">
        <v>0.7</v>
      </c>
      <c r="P30" s="39">
        <v>4.2</v>
      </c>
      <c r="Q30" s="39">
        <v>0</v>
      </c>
      <c r="R30" s="39">
        <v>0</v>
      </c>
      <c r="S30" s="39">
        <v>3.5</v>
      </c>
      <c r="T30" s="39">
        <v>1.2</v>
      </c>
      <c r="U30" s="39">
        <v>17</v>
      </c>
      <c r="V30" s="39">
        <v>540</v>
      </c>
      <c r="W30" s="39">
        <v>54</v>
      </c>
      <c r="X30" s="39">
        <v>33</v>
      </c>
      <c r="Y30" s="39">
        <v>48</v>
      </c>
      <c r="Z30" s="39">
        <v>3.6</v>
      </c>
      <c r="AA30" s="39">
        <v>0</v>
      </c>
      <c r="AB30" s="39">
        <v>90</v>
      </c>
      <c r="AC30" s="39">
        <v>15</v>
      </c>
      <c r="AD30" s="39">
        <v>0.5</v>
      </c>
      <c r="AE30" s="39">
        <v>0.04</v>
      </c>
      <c r="AF30" s="39">
        <v>0.06</v>
      </c>
      <c r="AG30" s="39">
        <v>0.6</v>
      </c>
      <c r="AH30" s="39">
        <v>0.9</v>
      </c>
      <c r="AI30" s="39">
        <v>184</v>
      </c>
      <c r="AJ30" s="39">
        <v>0.4</v>
      </c>
      <c r="AK30" s="39">
        <v>16</v>
      </c>
      <c r="AL30" s="39">
        <v>20</v>
      </c>
      <c r="AM30" s="39">
        <v>28</v>
      </c>
      <c r="AN30" s="39">
        <v>28</v>
      </c>
      <c r="AO30" s="39">
        <v>4</v>
      </c>
      <c r="AP30" s="39">
        <v>16</v>
      </c>
      <c r="AQ30" s="39">
        <v>4</v>
      </c>
      <c r="AR30" s="39">
        <v>14</v>
      </c>
      <c r="AS30" s="39">
        <v>26</v>
      </c>
      <c r="AT30" s="39">
        <v>16</v>
      </c>
      <c r="AU30" s="39">
        <v>116</v>
      </c>
      <c r="AV30" s="39">
        <v>10</v>
      </c>
      <c r="AW30" s="39">
        <v>22</v>
      </c>
      <c r="AX30" s="39">
        <v>64</v>
      </c>
      <c r="AY30" s="39">
        <v>0</v>
      </c>
      <c r="AZ30" s="39">
        <v>20</v>
      </c>
      <c r="BA30" s="39">
        <v>24</v>
      </c>
      <c r="BB30" s="39">
        <v>10</v>
      </c>
      <c r="BC30" s="39">
        <v>8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0.01</v>
      </c>
      <c r="BL30" s="39">
        <v>0</v>
      </c>
      <c r="BM30" s="39">
        <v>0.01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0.04</v>
      </c>
      <c r="BT30" s="39">
        <v>0</v>
      </c>
      <c r="BU30" s="39">
        <v>0</v>
      </c>
      <c r="BV30" s="39">
        <v>0.21</v>
      </c>
      <c r="BW30" s="39">
        <v>0.04</v>
      </c>
      <c r="BX30" s="39">
        <v>0</v>
      </c>
      <c r="BY30" s="39">
        <v>0</v>
      </c>
      <c r="BZ30" s="39">
        <v>0</v>
      </c>
      <c r="CA30" s="39">
        <v>0</v>
      </c>
      <c r="CB30" s="39">
        <v>260</v>
      </c>
      <c r="CC30" s="38">
        <f>SUM($CC$27:$CC$29)</f>
        <v>31.44</v>
      </c>
      <c r="CD30" s="36">
        <f>$I$30/$I$53*100</f>
        <v>4.5271302708150465</v>
      </c>
      <c r="CE30" s="36">
        <v>15</v>
      </c>
      <c r="CG30" s="36">
        <v>4</v>
      </c>
      <c r="CH30" s="36">
        <v>4</v>
      </c>
      <c r="CI30" s="36">
        <v>4</v>
      </c>
      <c r="CJ30" s="36">
        <v>400</v>
      </c>
      <c r="CK30" s="36">
        <v>182</v>
      </c>
      <c r="CL30" s="36">
        <v>291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36" customFormat="1" ht="11.4">
      <c r="A31" s="86" t="s">
        <v>154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"47/3"</f>
        <v>47/3</v>
      </c>
      <c r="B33" s="33" t="s">
        <v>93</v>
      </c>
      <c r="C33" s="34" t="str">
        <f>"240"</f>
        <v>240</v>
      </c>
      <c r="D33" s="34">
        <v>10.32</v>
      </c>
      <c r="E33" s="34">
        <v>2.83</v>
      </c>
      <c r="F33" s="34">
        <v>7.79</v>
      </c>
      <c r="G33" s="34">
        <v>0.96</v>
      </c>
      <c r="H33" s="34">
        <v>46.82</v>
      </c>
      <c r="I33" s="34">
        <v>298.76405939999995</v>
      </c>
      <c r="J33" s="35">
        <v>4.8899999999999997</v>
      </c>
      <c r="K33" s="35">
        <v>0.13</v>
      </c>
      <c r="L33" s="35">
        <v>0</v>
      </c>
      <c r="M33" s="35">
        <v>0</v>
      </c>
      <c r="N33" s="35">
        <v>1.21</v>
      </c>
      <c r="O33" s="35">
        <v>43.25</v>
      </c>
      <c r="P33" s="35">
        <v>2.36</v>
      </c>
      <c r="Q33" s="35">
        <v>0</v>
      </c>
      <c r="R33" s="35">
        <v>0</v>
      </c>
      <c r="S33" s="35">
        <v>0.24</v>
      </c>
      <c r="T33" s="35">
        <v>2.19</v>
      </c>
      <c r="U33" s="35">
        <v>564.38</v>
      </c>
      <c r="V33" s="35">
        <v>78.510000000000005</v>
      </c>
      <c r="W33" s="35">
        <v>109.82</v>
      </c>
      <c r="X33" s="35">
        <v>13.66</v>
      </c>
      <c r="Y33" s="35">
        <v>107.68</v>
      </c>
      <c r="Z33" s="35">
        <v>1.1200000000000001</v>
      </c>
      <c r="AA33" s="35">
        <v>33.119999999999997</v>
      </c>
      <c r="AB33" s="35">
        <v>30.72</v>
      </c>
      <c r="AC33" s="35">
        <v>61.56</v>
      </c>
      <c r="AD33" s="35">
        <v>1.29</v>
      </c>
      <c r="AE33" s="35">
        <v>7.0000000000000007E-2</v>
      </c>
      <c r="AF33" s="35">
        <v>0.05</v>
      </c>
      <c r="AG33" s="35">
        <v>0.59</v>
      </c>
      <c r="AH33" s="35">
        <v>3.01</v>
      </c>
      <c r="AI33" s="35">
        <v>0.03</v>
      </c>
      <c r="AJ33" s="35">
        <v>0</v>
      </c>
      <c r="AK33" s="35">
        <v>524.54999999999995</v>
      </c>
      <c r="AL33" s="35">
        <v>414.72</v>
      </c>
      <c r="AM33" s="35">
        <v>789.67</v>
      </c>
      <c r="AN33" s="35">
        <v>351.35</v>
      </c>
      <c r="AO33" s="35">
        <v>169.83</v>
      </c>
      <c r="AP33" s="35">
        <v>325.14</v>
      </c>
      <c r="AQ33" s="35">
        <v>147.22</v>
      </c>
      <c r="AR33" s="35">
        <v>492.43</v>
      </c>
      <c r="AS33" s="35">
        <v>302.35000000000002</v>
      </c>
      <c r="AT33" s="35">
        <v>362.96</v>
      </c>
      <c r="AU33" s="35">
        <v>395.1</v>
      </c>
      <c r="AV33" s="35">
        <v>310.75</v>
      </c>
      <c r="AW33" s="35">
        <v>290.79000000000002</v>
      </c>
      <c r="AX33" s="35">
        <v>2695.91</v>
      </c>
      <c r="AY33" s="35">
        <v>0</v>
      </c>
      <c r="AZ33" s="35">
        <v>947.71</v>
      </c>
      <c r="BA33" s="35">
        <v>490.85</v>
      </c>
      <c r="BB33" s="35">
        <v>330.87</v>
      </c>
      <c r="BC33" s="35">
        <v>164.95</v>
      </c>
      <c r="BD33" s="35">
        <v>0.14000000000000001</v>
      </c>
      <c r="BE33" s="35">
        <v>0.08</v>
      </c>
      <c r="BF33" s="35">
        <v>0.08</v>
      </c>
      <c r="BG33" s="35">
        <v>0.21</v>
      </c>
      <c r="BH33" s="35">
        <v>0.21</v>
      </c>
      <c r="BI33" s="35">
        <v>0.67</v>
      </c>
      <c r="BJ33" s="35">
        <v>0.03</v>
      </c>
      <c r="BK33" s="35">
        <v>1.94</v>
      </c>
      <c r="BL33" s="35">
        <v>0.02</v>
      </c>
      <c r="BM33" s="35">
        <v>0.72</v>
      </c>
      <c r="BN33" s="35">
        <v>0.02</v>
      </c>
      <c r="BO33" s="35">
        <v>0</v>
      </c>
      <c r="BP33" s="35">
        <v>0</v>
      </c>
      <c r="BQ33" s="35">
        <v>0.12</v>
      </c>
      <c r="BR33" s="35">
        <v>0.18</v>
      </c>
      <c r="BS33" s="35">
        <v>1.67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212.16</v>
      </c>
      <c r="CC33" s="34">
        <v>21.76</v>
      </c>
      <c r="CE33" s="32">
        <v>38.24</v>
      </c>
      <c r="CG33" s="32">
        <v>44.44</v>
      </c>
      <c r="CH33" s="32">
        <v>24.29</v>
      </c>
      <c r="CI33" s="32">
        <v>34.36</v>
      </c>
      <c r="CJ33" s="32">
        <v>1299.53</v>
      </c>
      <c r="CK33" s="32">
        <v>971.29</v>
      </c>
      <c r="CL33" s="32">
        <v>1135.4100000000001</v>
      </c>
      <c r="CM33" s="32">
        <v>41.82</v>
      </c>
      <c r="CN33" s="32">
        <v>26.17</v>
      </c>
      <c r="CO33" s="32">
        <v>34</v>
      </c>
      <c r="CP33" s="32">
        <v>0</v>
      </c>
      <c r="CQ33" s="32">
        <v>1.2</v>
      </c>
      <c r="CR33" s="32">
        <v>13.19</v>
      </c>
    </row>
    <row r="34" spans="1:96" s="32" customFormat="1">
      <c r="A34" s="32" t="str">
        <f>"10"</f>
        <v>10</v>
      </c>
      <c r="B34" s="33" t="s">
        <v>94</v>
      </c>
      <c r="C34" s="34" t="str">
        <f>"20"</f>
        <v>20</v>
      </c>
      <c r="D34" s="34">
        <v>0.16</v>
      </c>
      <c r="E34" s="34">
        <v>0.16</v>
      </c>
      <c r="F34" s="34">
        <v>14.5</v>
      </c>
      <c r="G34" s="34">
        <v>0</v>
      </c>
      <c r="H34" s="34">
        <v>0.26</v>
      </c>
      <c r="I34" s="34">
        <v>132.12799999999999</v>
      </c>
      <c r="J34" s="35">
        <v>9.42</v>
      </c>
      <c r="K34" s="35">
        <v>0.44</v>
      </c>
      <c r="L34" s="35">
        <v>0</v>
      </c>
      <c r="M34" s="35">
        <v>0</v>
      </c>
      <c r="N34" s="35">
        <v>0.26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0.28000000000000003</v>
      </c>
      <c r="U34" s="35">
        <v>3</v>
      </c>
      <c r="V34" s="35">
        <v>6</v>
      </c>
      <c r="W34" s="35">
        <v>4.8</v>
      </c>
      <c r="X34" s="35">
        <v>0</v>
      </c>
      <c r="Y34" s="35">
        <v>6</v>
      </c>
      <c r="Z34" s="35">
        <v>0.04</v>
      </c>
      <c r="AA34" s="35">
        <v>80</v>
      </c>
      <c r="AB34" s="35">
        <v>60</v>
      </c>
      <c r="AC34" s="35">
        <v>90</v>
      </c>
      <c r="AD34" s="35">
        <v>0.2</v>
      </c>
      <c r="AE34" s="35">
        <v>0</v>
      </c>
      <c r="AF34" s="35">
        <v>0.02</v>
      </c>
      <c r="AG34" s="35">
        <v>0.02</v>
      </c>
      <c r="AH34" s="35">
        <v>0.04</v>
      </c>
      <c r="AI34" s="35">
        <v>0</v>
      </c>
      <c r="AJ34" s="35">
        <v>0</v>
      </c>
      <c r="AK34" s="35">
        <v>8.4</v>
      </c>
      <c r="AL34" s="35">
        <v>8.1999999999999993</v>
      </c>
      <c r="AM34" s="35">
        <v>15.2</v>
      </c>
      <c r="AN34" s="35">
        <v>9</v>
      </c>
      <c r="AO34" s="35">
        <v>3.4</v>
      </c>
      <c r="AP34" s="35">
        <v>9.4</v>
      </c>
      <c r="AQ34" s="35">
        <v>8.6</v>
      </c>
      <c r="AR34" s="35">
        <v>8.4</v>
      </c>
      <c r="AS34" s="35">
        <v>7.2</v>
      </c>
      <c r="AT34" s="35">
        <v>5.2</v>
      </c>
      <c r="AU34" s="35">
        <v>11.4</v>
      </c>
      <c r="AV34" s="35">
        <v>7</v>
      </c>
      <c r="AW34" s="35">
        <v>4.8</v>
      </c>
      <c r="AX34" s="35">
        <v>28.4</v>
      </c>
      <c r="AY34" s="35">
        <v>0</v>
      </c>
      <c r="AZ34" s="35">
        <v>9.6</v>
      </c>
      <c r="BA34" s="35">
        <v>10.8</v>
      </c>
      <c r="BB34" s="35">
        <v>8.4</v>
      </c>
      <c r="BC34" s="35">
        <v>2</v>
      </c>
      <c r="BD34" s="35">
        <v>0.54</v>
      </c>
      <c r="BE34" s="35">
        <v>0.25</v>
      </c>
      <c r="BF34" s="35">
        <v>0.13</v>
      </c>
      <c r="BG34" s="35">
        <v>0.3</v>
      </c>
      <c r="BH34" s="35">
        <v>0.34</v>
      </c>
      <c r="BI34" s="35">
        <v>1.59</v>
      </c>
      <c r="BJ34" s="35">
        <v>0</v>
      </c>
      <c r="BK34" s="35">
        <v>4.42</v>
      </c>
      <c r="BL34" s="35">
        <v>0</v>
      </c>
      <c r="BM34" s="35">
        <v>1.36</v>
      </c>
      <c r="BN34" s="35">
        <v>0</v>
      </c>
      <c r="BO34" s="35">
        <v>0</v>
      </c>
      <c r="BP34" s="35">
        <v>0</v>
      </c>
      <c r="BQ34" s="35">
        <v>0.31</v>
      </c>
      <c r="BR34" s="35">
        <v>0.46</v>
      </c>
      <c r="BS34" s="35">
        <v>3.6</v>
      </c>
      <c r="BT34" s="35">
        <v>0</v>
      </c>
      <c r="BU34" s="35">
        <v>0</v>
      </c>
      <c r="BV34" s="35">
        <v>0.18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5</v>
      </c>
      <c r="CC34" s="34">
        <v>21.45</v>
      </c>
      <c r="CE34" s="32">
        <v>90</v>
      </c>
      <c r="CG34" s="32">
        <v>0.6</v>
      </c>
      <c r="CH34" s="32">
        <v>0.15</v>
      </c>
      <c r="CI34" s="32">
        <v>0.38</v>
      </c>
      <c r="CJ34" s="32">
        <v>30</v>
      </c>
      <c r="CK34" s="32">
        <v>12.3</v>
      </c>
      <c r="CL34" s="32">
        <v>21.15</v>
      </c>
      <c r="CM34" s="32">
        <v>2.57</v>
      </c>
      <c r="CN34" s="32">
        <v>1.31</v>
      </c>
      <c r="CO34" s="32">
        <v>1.94</v>
      </c>
      <c r="CP34" s="32">
        <v>0</v>
      </c>
      <c r="CQ34" s="32">
        <v>0</v>
      </c>
      <c r="CR34" s="32">
        <v>13</v>
      </c>
    </row>
    <row r="35" spans="1:96" s="32" customFormat="1">
      <c r="A35" s="32" t="str">
        <f>"1/6"</f>
        <v>1/6</v>
      </c>
      <c r="B35" s="33" t="s">
        <v>95</v>
      </c>
      <c r="C35" s="34" t="str">
        <f>"40"</f>
        <v>40</v>
      </c>
      <c r="D35" s="34">
        <v>5.08</v>
      </c>
      <c r="E35" s="34">
        <v>5.08</v>
      </c>
      <c r="F35" s="34">
        <v>4.5999999999999996</v>
      </c>
      <c r="G35" s="34">
        <v>0</v>
      </c>
      <c r="H35" s="34">
        <v>0.28000000000000003</v>
      </c>
      <c r="I35" s="34">
        <v>62.783999999999999</v>
      </c>
      <c r="J35" s="35">
        <v>1.2</v>
      </c>
      <c r="K35" s="35">
        <v>0</v>
      </c>
      <c r="L35" s="35">
        <v>0</v>
      </c>
      <c r="M35" s="35">
        <v>0</v>
      </c>
      <c r="N35" s="35">
        <v>0.28000000000000003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0.4</v>
      </c>
      <c r="U35" s="35">
        <v>53.6</v>
      </c>
      <c r="V35" s="35">
        <v>56</v>
      </c>
      <c r="W35" s="35">
        <v>22</v>
      </c>
      <c r="X35" s="35">
        <v>4.8</v>
      </c>
      <c r="Y35" s="35">
        <v>76.8</v>
      </c>
      <c r="Z35" s="35">
        <v>1</v>
      </c>
      <c r="AA35" s="35">
        <v>100</v>
      </c>
      <c r="AB35" s="35">
        <v>24</v>
      </c>
      <c r="AC35" s="35">
        <v>104</v>
      </c>
      <c r="AD35" s="35">
        <v>0.24</v>
      </c>
      <c r="AE35" s="35">
        <v>0.03</v>
      </c>
      <c r="AF35" s="35">
        <v>0.18</v>
      </c>
      <c r="AG35" s="35">
        <v>0.08</v>
      </c>
      <c r="AH35" s="35">
        <v>1.44</v>
      </c>
      <c r="AI35" s="35">
        <v>0</v>
      </c>
      <c r="AJ35" s="35">
        <v>0</v>
      </c>
      <c r="AK35" s="35">
        <v>308.8</v>
      </c>
      <c r="AL35" s="35">
        <v>238.8</v>
      </c>
      <c r="AM35" s="35">
        <v>432.4</v>
      </c>
      <c r="AN35" s="35">
        <v>361.2</v>
      </c>
      <c r="AO35" s="35">
        <v>169.6</v>
      </c>
      <c r="AP35" s="35">
        <v>244</v>
      </c>
      <c r="AQ35" s="35">
        <v>81.599999999999994</v>
      </c>
      <c r="AR35" s="35">
        <v>260.8</v>
      </c>
      <c r="AS35" s="35">
        <v>284</v>
      </c>
      <c r="AT35" s="35">
        <v>314.8</v>
      </c>
      <c r="AU35" s="35">
        <v>491.6</v>
      </c>
      <c r="AV35" s="35">
        <v>136</v>
      </c>
      <c r="AW35" s="35">
        <v>166.4</v>
      </c>
      <c r="AX35" s="35">
        <v>709.2</v>
      </c>
      <c r="AY35" s="35">
        <v>5.6</v>
      </c>
      <c r="AZ35" s="35">
        <v>158.4</v>
      </c>
      <c r="BA35" s="35">
        <v>371.2</v>
      </c>
      <c r="BB35" s="35">
        <v>190.4</v>
      </c>
      <c r="BC35" s="35">
        <v>117.2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29.64</v>
      </c>
      <c r="CC35" s="34">
        <v>11.22</v>
      </c>
      <c r="CE35" s="32">
        <v>104</v>
      </c>
      <c r="CG35" s="32">
        <v>9.0399999999999991</v>
      </c>
      <c r="CH35" s="32">
        <v>7.6</v>
      </c>
      <c r="CI35" s="32">
        <v>8.32</v>
      </c>
      <c r="CJ35" s="32">
        <v>1296</v>
      </c>
      <c r="CK35" s="32">
        <v>828</v>
      </c>
      <c r="CL35" s="32">
        <v>1062</v>
      </c>
      <c r="CM35" s="32">
        <v>4</v>
      </c>
      <c r="CN35" s="32">
        <v>2.8</v>
      </c>
      <c r="CO35" s="32">
        <v>3.4</v>
      </c>
      <c r="CP35" s="32">
        <v>0</v>
      </c>
      <c r="CQ35" s="32">
        <v>0</v>
      </c>
      <c r="CR35" s="32">
        <v>6.8</v>
      </c>
    </row>
    <row r="36" spans="1:96" s="32" customFormat="1">
      <c r="A36" s="32" t="str">
        <f>"2"</f>
        <v>2</v>
      </c>
      <c r="B36" s="33" t="s">
        <v>96</v>
      </c>
      <c r="C36" s="34" t="str">
        <f>"50"</f>
        <v>50</v>
      </c>
      <c r="D36" s="34">
        <v>3.31</v>
      </c>
      <c r="E36" s="34">
        <v>0</v>
      </c>
      <c r="F36" s="34">
        <v>0.33</v>
      </c>
      <c r="G36" s="34">
        <v>0.33</v>
      </c>
      <c r="H36" s="34">
        <v>23.45</v>
      </c>
      <c r="I36" s="34">
        <v>111.95049999999999</v>
      </c>
      <c r="J36" s="35">
        <v>0</v>
      </c>
      <c r="K36" s="35">
        <v>0</v>
      </c>
      <c r="L36" s="35">
        <v>0</v>
      </c>
      <c r="M36" s="35">
        <v>0</v>
      </c>
      <c r="N36" s="35">
        <v>0.55000000000000004</v>
      </c>
      <c r="O36" s="35">
        <v>22.8</v>
      </c>
      <c r="P36" s="35">
        <v>0.1</v>
      </c>
      <c r="Q36" s="35">
        <v>0</v>
      </c>
      <c r="R36" s="35">
        <v>0</v>
      </c>
      <c r="S36" s="35">
        <v>0</v>
      </c>
      <c r="T36" s="35">
        <v>0.9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159.65</v>
      </c>
      <c r="AL36" s="35">
        <v>166.17</v>
      </c>
      <c r="AM36" s="35">
        <v>254.48</v>
      </c>
      <c r="AN36" s="35">
        <v>84.39</v>
      </c>
      <c r="AO36" s="35">
        <v>50.03</v>
      </c>
      <c r="AP36" s="35">
        <v>100.05</v>
      </c>
      <c r="AQ36" s="35">
        <v>37.85</v>
      </c>
      <c r="AR36" s="35">
        <v>180.96</v>
      </c>
      <c r="AS36" s="35">
        <v>112.23</v>
      </c>
      <c r="AT36" s="35">
        <v>156.6</v>
      </c>
      <c r="AU36" s="35">
        <v>129.19999999999999</v>
      </c>
      <c r="AV36" s="35">
        <v>67.86</v>
      </c>
      <c r="AW36" s="35">
        <v>120.06</v>
      </c>
      <c r="AX36" s="35">
        <v>1003.98</v>
      </c>
      <c r="AY36" s="35">
        <v>0</v>
      </c>
      <c r="AZ36" s="35">
        <v>327.12</v>
      </c>
      <c r="BA36" s="35">
        <v>142.25</v>
      </c>
      <c r="BB36" s="35">
        <v>94.4</v>
      </c>
      <c r="BC36" s="35">
        <v>74.819999999999993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0.04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0.14000000000000001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19.55</v>
      </c>
      <c r="CC36" s="34">
        <v>2.65</v>
      </c>
      <c r="CE36" s="32">
        <v>0</v>
      </c>
      <c r="CG36" s="32">
        <v>0</v>
      </c>
      <c r="CH36" s="32">
        <v>0</v>
      </c>
      <c r="CI36" s="32">
        <v>0</v>
      </c>
      <c r="CJ36" s="32">
        <v>843.55</v>
      </c>
      <c r="CK36" s="32">
        <v>324.99</v>
      </c>
      <c r="CL36" s="32">
        <v>584.27</v>
      </c>
      <c r="CM36" s="32">
        <v>6.75</v>
      </c>
      <c r="CN36" s="32">
        <v>6.75</v>
      </c>
      <c r="CO36" s="32">
        <v>6.75</v>
      </c>
      <c r="CP36" s="32">
        <v>0</v>
      </c>
      <c r="CQ36" s="32">
        <v>0</v>
      </c>
      <c r="CR36" s="32">
        <v>2.21</v>
      </c>
    </row>
    <row r="37" spans="1:96" s="28" customFormat="1">
      <c r="A37" s="28" t="str">
        <f>"27/10"</f>
        <v>27/10</v>
      </c>
      <c r="B37" s="29" t="s">
        <v>97</v>
      </c>
      <c r="C37" s="30" t="str">
        <f>"200"</f>
        <v>200</v>
      </c>
      <c r="D37" s="30">
        <v>0.1</v>
      </c>
      <c r="E37" s="30">
        <v>0</v>
      </c>
      <c r="F37" s="30">
        <v>0.02</v>
      </c>
      <c r="G37" s="30">
        <v>0.02</v>
      </c>
      <c r="H37" s="30">
        <v>5.94</v>
      </c>
      <c r="I37" s="30">
        <v>23.095202</v>
      </c>
      <c r="J37" s="31">
        <v>0</v>
      </c>
      <c r="K37" s="31">
        <v>0</v>
      </c>
      <c r="L37" s="31">
        <v>0</v>
      </c>
      <c r="M37" s="31">
        <v>0</v>
      </c>
      <c r="N37" s="31">
        <v>5.89</v>
      </c>
      <c r="O37" s="31">
        <v>0</v>
      </c>
      <c r="P37" s="31">
        <v>0.05</v>
      </c>
      <c r="Q37" s="31">
        <v>0</v>
      </c>
      <c r="R37" s="31">
        <v>0</v>
      </c>
      <c r="S37" s="31">
        <v>0</v>
      </c>
      <c r="T37" s="31">
        <v>0.03</v>
      </c>
      <c r="U37" s="31">
        <v>0.06</v>
      </c>
      <c r="V37" s="31">
        <v>0.18</v>
      </c>
      <c r="W37" s="31">
        <v>0.17</v>
      </c>
      <c r="X37" s="31">
        <v>0</v>
      </c>
      <c r="Y37" s="31">
        <v>0</v>
      </c>
      <c r="Z37" s="31">
        <v>0.02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200.05</v>
      </c>
      <c r="CC37" s="30">
        <v>1.1499999999999999</v>
      </c>
      <c r="CE37" s="28">
        <v>0</v>
      </c>
      <c r="CG37" s="28">
        <v>0.6</v>
      </c>
      <c r="CH37" s="28">
        <v>0.6</v>
      </c>
      <c r="CI37" s="28">
        <v>0.6</v>
      </c>
      <c r="CJ37" s="28">
        <v>60</v>
      </c>
      <c r="CK37" s="28">
        <v>24.6</v>
      </c>
      <c r="CL37" s="28">
        <v>42.3</v>
      </c>
      <c r="CM37" s="28">
        <v>6.54</v>
      </c>
      <c r="CN37" s="28">
        <v>3.84</v>
      </c>
      <c r="CO37" s="28">
        <v>5.19</v>
      </c>
      <c r="CP37" s="28">
        <v>6</v>
      </c>
      <c r="CQ37" s="28">
        <v>0</v>
      </c>
      <c r="CR37" s="28">
        <v>0.69</v>
      </c>
    </row>
    <row r="38" spans="1:96" s="36" customFormat="1" ht="11.4">
      <c r="B38" s="37" t="s">
        <v>113</v>
      </c>
      <c r="C38" s="38"/>
      <c r="D38" s="38">
        <v>18.97</v>
      </c>
      <c r="E38" s="38">
        <v>8.07</v>
      </c>
      <c r="F38" s="38">
        <v>27.24</v>
      </c>
      <c r="G38" s="38">
        <v>1.32</v>
      </c>
      <c r="H38" s="38">
        <v>76.75</v>
      </c>
      <c r="I38" s="38">
        <v>628.72</v>
      </c>
      <c r="J38" s="39">
        <v>15.51</v>
      </c>
      <c r="K38" s="39">
        <v>0.56999999999999995</v>
      </c>
      <c r="L38" s="39">
        <v>0</v>
      </c>
      <c r="M38" s="39">
        <v>0</v>
      </c>
      <c r="N38" s="39">
        <v>8.18</v>
      </c>
      <c r="O38" s="39">
        <v>66.05</v>
      </c>
      <c r="P38" s="39">
        <v>2.52</v>
      </c>
      <c r="Q38" s="39">
        <v>0</v>
      </c>
      <c r="R38" s="39">
        <v>0</v>
      </c>
      <c r="S38" s="39">
        <v>0.24</v>
      </c>
      <c r="T38" s="39">
        <v>3.8</v>
      </c>
      <c r="U38" s="39">
        <v>621.03</v>
      </c>
      <c r="V38" s="39">
        <v>140.69</v>
      </c>
      <c r="W38" s="39">
        <v>136.79</v>
      </c>
      <c r="X38" s="39">
        <v>18.46</v>
      </c>
      <c r="Y38" s="39">
        <v>190.48</v>
      </c>
      <c r="Z38" s="39">
        <v>2.1800000000000002</v>
      </c>
      <c r="AA38" s="39">
        <v>213.12</v>
      </c>
      <c r="AB38" s="39">
        <v>114.72</v>
      </c>
      <c r="AC38" s="39">
        <v>255.56</v>
      </c>
      <c r="AD38" s="39">
        <v>1.73</v>
      </c>
      <c r="AE38" s="39">
        <v>0.1</v>
      </c>
      <c r="AF38" s="39">
        <v>0.25</v>
      </c>
      <c r="AG38" s="39">
        <v>0.69</v>
      </c>
      <c r="AH38" s="39">
        <v>4.49</v>
      </c>
      <c r="AI38" s="39">
        <v>0.03</v>
      </c>
      <c r="AJ38" s="39">
        <v>0</v>
      </c>
      <c r="AK38" s="39">
        <v>1001.4</v>
      </c>
      <c r="AL38" s="39">
        <v>827.89</v>
      </c>
      <c r="AM38" s="39">
        <v>1491.75</v>
      </c>
      <c r="AN38" s="39">
        <v>805.94</v>
      </c>
      <c r="AO38" s="39">
        <v>392.86</v>
      </c>
      <c r="AP38" s="39">
        <v>678.59</v>
      </c>
      <c r="AQ38" s="39">
        <v>275.27</v>
      </c>
      <c r="AR38" s="39">
        <v>942.59</v>
      </c>
      <c r="AS38" s="39">
        <v>705.78</v>
      </c>
      <c r="AT38" s="39">
        <v>839.56</v>
      </c>
      <c r="AU38" s="39">
        <v>1027.3</v>
      </c>
      <c r="AV38" s="39">
        <v>521.61</v>
      </c>
      <c r="AW38" s="39">
        <v>582.04999999999995</v>
      </c>
      <c r="AX38" s="39">
        <v>4437.49</v>
      </c>
      <c r="AY38" s="39">
        <v>5.6</v>
      </c>
      <c r="AZ38" s="39">
        <v>1442.83</v>
      </c>
      <c r="BA38" s="39">
        <v>1015.1</v>
      </c>
      <c r="BB38" s="39">
        <v>624.07000000000005</v>
      </c>
      <c r="BC38" s="39">
        <v>358.97</v>
      </c>
      <c r="BD38" s="39">
        <v>0.68</v>
      </c>
      <c r="BE38" s="39">
        <v>0.32</v>
      </c>
      <c r="BF38" s="39">
        <v>0.21</v>
      </c>
      <c r="BG38" s="39">
        <v>0.51</v>
      </c>
      <c r="BH38" s="39">
        <v>0.56000000000000005</v>
      </c>
      <c r="BI38" s="39">
        <v>2.2599999999999998</v>
      </c>
      <c r="BJ38" s="39">
        <v>0.03</v>
      </c>
      <c r="BK38" s="39">
        <v>6.39</v>
      </c>
      <c r="BL38" s="39">
        <v>0.02</v>
      </c>
      <c r="BM38" s="39">
        <v>2.09</v>
      </c>
      <c r="BN38" s="39">
        <v>0.02</v>
      </c>
      <c r="BO38" s="39">
        <v>0</v>
      </c>
      <c r="BP38" s="39">
        <v>0</v>
      </c>
      <c r="BQ38" s="39">
        <v>0.43</v>
      </c>
      <c r="BR38" s="39">
        <v>0.65</v>
      </c>
      <c r="BS38" s="39">
        <v>5.31</v>
      </c>
      <c r="BT38" s="39">
        <v>0</v>
      </c>
      <c r="BU38" s="39">
        <v>0</v>
      </c>
      <c r="BV38" s="39">
        <v>0.76</v>
      </c>
      <c r="BW38" s="39">
        <v>0.03</v>
      </c>
      <c r="BX38" s="39">
        <v>0</v>
      </c>
      <c r="BY38" s="39">
        <v>0</v>
      </c>
      <c r="BZ38" s="39">
        <v>0</v>
      </c>
      <c r="CA38" s="39">
        <v>0</v>
      </c>
      <c r="CB38" s="39">
        <v>466.4</v>
      </c>
      <c r="CC38" s="38">
        <f>SUM($CC$32:$CC$37)</f>
        <v>58.23</v>
      </c>
      <c r="CD38" s="36">
        <f>$I$38/$I$53*100</f>
        <v>20.44019636529146</v>
      </c>
      <c r="CE38" s="36">
        <v>232.24</v>
      </c>
      <c r="CG38" s="36">
        <v>54.68</v>
      </c>
      <c r="CH38" s="36">
        <v>32.64</v>
      </c>
      <c r="CI38" s="36">
        <v>43.66</v>
      </c>
      <c r="CJ38" s="36">
        <v>3529.08</v>
      </c>
      <c r="CK38" s="36">
        <v>2161.1799999999998</v>
      </c>
      <c r="CL38" s="36">
        <v>2845.13</v>
      </c>
      <c r="CM38" s="36">
        <v>61.67</v>
      </c>
      <c r="CN38" s="36">
        <v>40.86</v>
      </c>
      <c r="CO38" s="36">
        <v>51.27</v>
      </c>
      <c r="CP38" s="36">
        <v>6</v>
      </c>
      <c r="CQ38" s="36">
        <v>1.2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"78"</f>
        <v>78</v>
      </c>
      <c r="B40" s="33" t="s">
        <v>100</v>
      </c>
      <c r="C40" s="34" t="str">
        <f>"100"</f>
        <v>100</v>
      </c>
      <c r="D40" s="34">
        <v>1.76</v>
      </c>
      <c r="E40" s="34">
        <v>0</v>
      </c>
      <c r="F40" s="34">
        <v>6.69</v>
      </c>
      <c r="G40" s="34">
        <v>7.6</v>
      </c>
      <c r="H40" s="34">
        <v>11.44</v>
      </c>
      <c r="I40" s="34">
        <v>108.01693255000001</v>
      </c>
      <c r="J40" s="35">
        <v>0.94</v>
      </c>
      <c r="K40" s="35">
        <v>4.88</v>
      </c>
      <c r="L40" s="35">
        <v>0</v>
      </c>
      <c r="M40" s="35">
        <v>0</v>
      </c>
      <c r="N40" s="35">
        <v>9.09</v>
      </c>
      <c r="O40" s="35">
        <v>0.18</v>
      </c>
      <c r="P40" s="35">
        <v>2.17</v>
      </c>
      <c r="Q40" s="35">
        <v>0</v>
      </c>
      <c r="R40" s="35">
        <v>0</v>
      </c>
      <c r="S40" s="35">
        <v>0.38</v>
      </c>
      <c r="T40" s="35">
        <v>1.75</v>
      </c>
      <c r="U40" s="35">
        <v>222.65</v>
      </c>
      <c r="V40" s="35">
        <v>268.85000000000002</v>
      </c>
      <c r="W40" s="35">
        <v>31.07</v>
      </c>
      <c r="X40" s="35">
        <v>20.36</v>
      </c>
      <c r="Y40" s="35">
        <v>41.89</v>
      </c>
      <c r="Z40" s="35">
        <v>1.21</v>
      </c>
      <c r="AA40" s="35">
        <v>0</v>
      </c>
      <c r="AB40" s="35">
        <v>163.66999999999999</v>
      </c>
      <c r="AC40" s="35">
        <v>34.549999999999997</v>
      </c>
      <c r="AD40" s="35">
        <v>3.52</v>
      </c>
      <c r="AE40" s="35">
        <v>0.03</v>
      </c>
      <c r="AF40" s="35">
        <v>0.04</v>
      </c>
      <c r="AG40" s="35">
        <v>0.28999999999999998</v>
      </c>
      <c r="AH40" s="35">
        <v>0.68</v>
      </c>
      <c r="AI40" s="35">
        <v>3.3</v>
      </c>
      <c r="AJ40" s="35">
        <v>0</v>
      </c>
      <c r="AK40" s="35">
        <v>36.68</v>
      </c>
      <c r="AL40" s="35">
        <v>41.53</v>
      </c>
      <c r="AM40" s="35">
        <v>46.38</v>
      </c>
      <c r="AN40" s="35">
        <v>63.68</v>
      </c>
      <c r="AO40" s="35">
        <v>13.84</v>
      </c>
      <c r="AP40" s="35">
        <v>36.68</v>
      </c>
      <c r="AQ40" s="35">
        <v>9</v>
      </c>
      <c r="AR40" s="35">
        <v>31.15</v>
      </c>
      <c r="AS40" s="35">
        <v>27.69</v>
      </c>
      <c r="AT40" s="35">
        <v>50.55</v>
      </c>
      <c r="AU40" s="35">
        <v>227.01</v>
      </c>
      <c r="AV40" s="35">
        <v>9.7200000000000006</v>
      </c>
      <c r="AW40" s="35">
        <v>26.31</v>
      </c>
      <c r="AX40" s="35">
        <v>189.66</v>
      </c>
      <c r="AY40" s="35">
        <v>0</v>
      </c>
      <c r="AZ40" s="35">
        <v>32.53</v>
      </c>
      <c r="BA40" s="35">
        <v>43.61</v>
      </c>
      <c r="BB40" s="35">
        <v>34.61</v>
      </c>
      <c r="BC40" s="35">
        <v>10.38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0.41</v>
      </c>
      <c r="BL40" s="35">
        <v>0</v>
      </c>
      <c r="BM40" s="35">
        <v>0.27</v>
      </c>
      <c r="BN40" s="35">
        <v>0.02</v>
      </c>
      <c r="BO40" s="35">
        <v>0.05</v>
      </c>
      <c r="BP40" s="35">
        <v>0</v>
      </c>
      <c r="BQ40" s="35">
        <v>0</v>
      </c>
      <c r="BR40" s="35">
        <v>0</v>
      </c>
      <c r="BS40" s="35">
        <v>1.57</v>
      </c>
      <c r="BT40" s="35">
        <v>0</v>
      </c>
      <c r="BU40" s="35">
        <v>0</v>
      </c>
      <c r="BV40" s="35">
        <v>4.4400000000000004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89.42</v>
      </c>
      <c r="CC40" s="34">
        <v>12.91</v>
      </c>
      <c r="CE40" s="32">
        <v>27.28</v>
      </c>
      <c r="CG40" s="32">
        <v>26.57</v>
      </c>
      <c r="CH40" s="32">
        <v>16.34</v>
      </c>
      <c r="CI40" s="32">
        <v>21.46</v>
      </c>
      <c r="CJ40" s="32">
        <v>874.41</v>
      </c>
      <c r="CK40" s="32">
        <v>240.26</v>
      </c>
      <c r="CL40" s="32">
        <v>557.33000000000004</v>
      </c>
      <c r="CM40" s="32">
        <v>8.32</v>
      </c>
      <c r="CN40" s="32">
        <v>5.44</v>
      </c>
      <c r="CO40" s="32">
        <v>6.88</v>
      </c>
      <c r="CP40" s="32">
        <v>1.2</v>
      </c>
      <c r="CQ40" s="32">
        <v>0.5</v>
      </c>
      <c r="CR40" s="32">
        <v>7.82</v>
      </c>
    </row>
    <row r="41" spans="1:96" s="32" customFormat="1">
      <c r="A41" s="32" t="str">
        <f>"6/2"</f>
        <v>6/2</v>
      </c>
      <c r="B41" s="33" t="s">
        <v>101</v>
      </c>
      <c r="C41" s="34" t="str">
        <f>"250"</f>
        <v>250</v>
      </c>
      <c r="D41" s="34">
        <v>1.83</v>
      </c>
      <c r="E41" s="34">
        <v>0</v>
      </c>
      <c r="F41" s="34">
        <v>3.01</v>
      </c>
      <c r="G41" s="34">
        <v>2.68</v>
      </c>
      <c r="H41" s="34">
        <v>9.27</v>
      </c>
      <c r="I41" s="34">
        <v>68.492397499999996</v>
      </c>
      <c r="J41" s="35">
        <v>0.79</v>
      </c>
      <c r="K41" s="35">
        <v>1.63</v>
      </c>
      <c r="L41" s="35">
        <v>0</v>
      </c>
      <c r="M41" s="35">
        <v>0</v>
      </c>
      <c r="N41" s="35">
        <v>3.99</v>
      </c>
      <c r="O41" s="35">
        <v>3.5</v>
      </c>
      <c r="P41" s="35">
        <v>1.78</v>
      </c>
      <c r="Q41" s="35">
        <v>0</v>
      </c>
      <c r="R41" s="35">
        <v>0</v>
      </c>
      <c r="S41" s="35">
        <v>0.32</v>
      </c>
      <c r="T41" s="35">
        <v>1.89</v>
      </c>
      <c r="U41" s="35">
        <v>401.63</v>
      </c>
      <c r="V41" s="35">
        <v>321.54000000000002</v>
      </c>
      <c r="W41" s="35">
        <v>39.270000000000003</v>
      </c>
      <c r="X41" s="35">
        <v>19.239999999999998</v>
      </c>
      <c r="Y41" s="35">
        <v>40</v>
      </c>
      <c r="Z41" s="35">
        <v>0.65</v>
      </c>
      <c r="AA41" s="35">
        <v>3</v>
      </c>
      <c r="AB41" s="35">
        <v>1455.6</v>
      </c>
      <c r="AC41" s="35">
        <v>307.98</v>
      </c>
      <c r="AD41" s="35">
        <v>1.26</v>
      </c>
      <c r="AE41" s="35">
        <v>0.04</v>
      </c>
      <c r="AF41" s="35">
        <v>0.05</v>
      </c>
      <c r="AG41" s="35">
        <v>0.73</v>
      </c>
      <c r="AH41" s="35">
        <v>1.21</v>
      </c>
      <c r="AI41" s="35">
        <v>13.56</v>
      </c>
      <c r="AJ41" s="35">
        <v>0</v>
      </c>
      <c r="AK41" s="35">
        <v>94.66</v>
      </c>
      <c r="AL41" s="35">
        <v>80.459999999999994</v>
      </c>
      <c r="AM41" s="35">
        <v>133.43</v>
      </c>
      <c r="AN41" s="35">
        <v>133.88</v>
      </c>
      <c r="AO41" s="35">
        <v>40.75</v>
      </c>
      <c r="AP41" s="35">
        <v>80.72</v>
      </c>
      <c r="AQ41" s="35">
        <v>22.42</v>
      </c>
      <c r="AR41" s="35">
        <v>84.65</v>
      </c>
      <c r="AS41" s="35">
        <v>116.3</v>
      </c>
      <c r="AT41" s="35">
        <v>144.22</v>
      </c>
      <c r="AU41" s="35">
        <v>226.02</v>
      </c>
      <c r="AV41" s="35">
        <v>55.46</v>
      </c>
      <c r="AW41" s="35">
        <v>87.68</v>
      </c>
      <c r="AX41" s="35">
        <v>401.97</v>
      </c>
      <c r="AY41" s="35">
        <v>0</v>
      </c>
      <c r="AZ41" s="35">
        <v>86.32</v>
      </c>
      <c r="BA41" s="35">
        <v>87.11</v>
      </c>
      <c r="BB41" s="35">
        <v>71.819999999999993</v>
      </c>
      <c r="BC41" s="35">
        <v>30.41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0.15</v>
      </c>
      <c r="BL41" s="35">
        <v>0</v>
      </c>
      <c r="BM41" s="35">
        <v>0.09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0.56000000000000005</v>
      </c>
      <c r="BT41" s="35">
        <v>0</v>
      </c>
      <c r="BU41" s="35">
        <v>0</v>
      </c>
      <c r="BV41" s="35">
        <v>1.5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293.23</v>
      </c>
      <c r="CC41" s="34">
        <v>9.43</v>
      </c>
      <c r="CE41" s="32">
        <v>245.6</v>
      </c>
      <c r="CG41" s="32">
        <v>41.16</v>
      </c>
      <c r="CH41" s="32">
        <v>22.1</v>
      </c>
      <c r="CI41" s="32">
        <v>31.63</v>
      </c>
      <c r="CJ41" s="32">
        <v>933.66</v>
      </c>
      <c r="CK41" s="32">
        <v>334.78</v>
      </c>
      <c r="CL41" s="32">
        <v>634.22</v>
      </c>
      <c r="CM41" s="32">
        <v>46.29</v>
      </c>
      <c r="CN41" s="32">
        <v>28.79</v>
      </c>
      <c r="CO41" s="32">
        <v>37.54</v>
      </c>
      <c r="CP41" s="32">
        <v>0</v>
      </c>
      <c r="CQ41" s="32">
        <v>1</v>
      </c>
      <c r="CR41" s="32">
        <v>5.72</v>
      </c>
    </row>
    <row r="42" spans="1:96" s="32" customFormat="1">
      <c r="A42" s="32" t="str">
        <f>"43/3"</f>
        <v>43/3</v>
      </c>
      <c r="B42" s="33" t="s">
        <v>102</v>
      </c>
      <c r="C42" s="34" t="str">
        <f>"180"</f>
        <v>180</v>
      </c>
      <c r="D42" s="34">
        <v>4.3600000000000003</v>
      </c>
      <c r="E42" s="34">
        <v>0.04</v>
      </c>
      <c r="F42" s="34">
        <v>3.81</v>
      </c>
      <c r="G42" s="34">
        <v>0.62</v>
      </c>
      <c r="H42" s="34">
        <v>45.92</v>
      </c>
      <c r="I42" s="34">
        <v>236.09697299999999</v>
      </c>
      <c r="J42" s="35">
        <v>2.31</v>
      </c>
      <c r="K42" s="35">
        <v>0.1</v>
      </c>
      <c r="L42" s="35">
        <v>0</v>
      </c>
      <c r="M42" s="35">
        <v>0</v>
      </c>
      <c r="N42" s="35">
        <v>0.49</v>
      </c>
      <c r="O42" s="35">
        <v>43.63</v>
      </c>
      <c r="P42" s="35">
        <v>1.8</v>
      </c>
      <c r="Q42" s="35">
        <v>0</v>
      </c>
      <c r="R42" s="35">
        <v>0</v>
      </c>
      <c r="S42" s="35">
        <v>0</v>
      </c>
      <c r="T42" s="35">
        <v>1.4</v>
      </c>
      <c r="U42" s="35">
        <v>353.06</v>
      </c>
      <c r="V42" s="35">
        <v>63.79</v>
      </c>
      <c r="W42" s="35">
        <v>9.15</v>
      </c>
      <c r="X42" s="35">
        <v>30.11</v>
      </c>
      <c r="Y42" s="35">
        <v>89.77</v>
      </c>
      <c r="Z42" s="35">
        <v>0.65</v>
      </c>
      <c r="AA42" s="35">
        <v>18</v>
      </c>
      <c r="AB42" s="35">
        <v>12.15</v>
      </c>
      <c r="AC42" s="35">
        <v>20.25</v>
      </c>
      <c r="AD42" s="35">
        <v>0.3</v>
      </c>
      <c r="AE42" s="35">
        <v>0.04</v>
      </c>
      <c r="AF42" s="35">
        <v>0.03</v>
      </c>
      <c r="AG42" s="35">
        <v>0.86</v>
      </c>
      <c r="AH42" s="35">
        <v>2.09</v>
      </c>
      <c r="AI42" s="35">
        <v>0</v>
      </c>
      <c r="AJ42" s="35">
        <v>0</v>
      </c>
      <c r="AK42" s="35">
        <v>261.16000000000003</v>
      </c>
      <c r="AL42" s="35">
        <v>205.55</v>
      </c>
      <c r="AM42" s="35">
        <v>386.14</v>
      </c>
      <c r="AN42" s="35">
        <v>162.51</v>
      </c>
      <c r="AO42" s="35">
        <v>99.53</v>
      </c>
      <c r="AP42" s="35">
        <v>150.25</v>
      </c>
      <c r="AQ42" s="35">
        <v>63.64</v>
      </c>
      <c r="AR42" s="35">
        <v>230.29</v>
      </c>
      <c r="AS42" s="35">
        <v>242.37</v>
      </c>
      <c r="AT42" s="35">
        <v>316.02</v>
      </c>
      <c r="AU42" s="35">
        <v>335.91</v>
      </c>
      <c r="AV42" s="35">
        <v>106.5</v>
      </c>
      <c r="AW42" s="35">
        <v>198.63</v>
      </c>
      <c r="AX42" s="35">
        <v>747.14</v>
      </c>
      <c r="AY42" s="35">
        <v>0</v>
      </c>
      <c r="AZ42" s="35">
        <v>205.86</v>
      </c>
      <c r="BA42" s="35">
        <v>206.12</v>
      </c>
      <c r="BB42" s="35">
        <v>180.9</v>
      </c>
      <c r="BC42" s="35">
        <v>85.02</v>
      </c>
      <c r="BD42" s="35">
        <v>0.12</v>
      </c>
      <c r="BE42" s="35">
        <v>0.05</v>
      </c>
      <c r="BF42" s="35">
        <v>0.03</v>
      </c>
      <c r="BG42" s="35">
        <v>7.0000000000000007E-2</v>
      </c>
      <c r="BH42" s="35">
        <v>0.08</v>
      </c>
      <c r="BI42" s="35">
        <v>0.36</v>
      </c>
      <c r="BJ42" s="35">
        <v>0</v>
      </c>
      <c r="BK42" s="35">
        <v>1.08</v>
      </c>
      <c r="BL42" s="35">
        <v>0</v>
      </c>
      <c r="BM42" s="35">
        <v>0.33</v>
      </c>
      <c r="BN42" s="35">
        <v>0</v>
      </c>
      <c r="BO42" s="35">
        <v>0</v>
      </c>
      <c r="BP42" s="35">
        <v>0</v>
      </c>
      <c r="BQ42" s="35">
        <v>7.0000000000000007E-2</v>
      </c>
      <c r="BR42" s="35">
        <v>0.1</v>
      </c>
      <c r="BS42" s="35">
        <v>0.99</v>
      </c>
      <c r="BT42" s="35">
        <v>0</v>
      </c>
      <c r="BU42" s="35">
        <v>0</v>
      </c>
      <c r="BV42" s="35">
        <v>0.16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141.35</v>
      </c>
      <c r="CC42" s="34">
        <v>14.51</v>
      </c>
      <c r="CE42" s="32">
        <v>20.03</v>
      </c>
      <c r="CG42" s="32">
        <v>33.549999999999997</v>
      </c>
      <c r="CH42" s="32">
        <v>18.440000000000001</v>
      </c>
      <c r="CI42" s="32">
        <v>25.99</v>
      </c>
      <c r="CJ42" s="32">
        <v>2124.25</v>
      </c>
      <c r="CK42" s="32">
        <v>1040.3599999999999</v>
      </c>
      <c r="CL42" s="32">
        <v>1582.31</v>
      </c>
      <c r="CM42" s="32">
        <v>29.03</v>
      </c>
      <c r="CN42" s="32">
        <v>15.39</v>
      </c>
      <c r="CO42" s="32">
        <v>22.21</v>
      </c>
      <c r="CP42" s="32">
        <v>0</v>
      </c>
      <c r="CQ42" s="32">
        <v>0.9</v>
      </c>
      <c r="CR42" s="32">
        <v>8.7899999999999991</v>
      </c>
    </row>
    <row r="43" spans="1:96" s="32" customFormat="1" ht="24">
      <c r="A43" s="32" t="str">
        <f>"16/8"</f>
        <v>16/8</v>
      </c>
      <c r="B43" s="33" t="s">
        <v>103</v>
      </c>
      <c r="C43" s="34" t="str">
        <f>"100"</f>
        <v>100</v>
      </c>
      <c r="D43" s="34">
        <v>15</v>
      </c>
      <c r="E43" s="34">
        <v>13.25</v>
      </c>
      <c r="F43" s="34">
        <v>12.92</v>
      </c>
      <c r="G43" s="34">
        <v>3.92</v>
      </c>
      <c r="H43" s="34">
        <v>10.72</v>
      </c>
      <c r="I43" s="34">
        <v>218.904</v>
      </c>
      <c r="J43" s="35">
        <v>5.97</v>
      </c>
      <c r="K43" s="35">
        <v>3.25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130.44999999999999</v>
      </c>
      <c r="Z43" s="35">
        <v>2.17</v>
      </c>
      <c r="AA43" s="35">
        <v>0</v>
      </c>
      <c r="AB43" s="35">
        <v>0</v>
      </c>
      <c r="AC43" s="35">
        <v>0</v>
      </c>
      <c r="AD43" s="35">
        <v>2.62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0.25</v>
      </c>
      <c r="BL43" s="35">
        <v>0</v>
      </c>
      <c r="BM43" s="35">
        <v>0.16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0.9</v>
      </c>
      <c r="BT43" s="35">
        <v>0</v>
      </c>
      <c r="BU43" s="35">
        <v>0</v>
      </c>
      <c r="BV43" s="35">
        <v>2.2599999999999998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85.95</v>
      </c>
      <c r="CC43" s="34">
        <v>55.46</v>
      </c>
      <c r="CE43" s="32">
        <v>0</v>
      </c>
      <c r="CG43" s="32">
        <v>24.01</v>
      </c>
      <c r="CH43" s="32">
        <v>12.44</v>
      </c>
      <c r="CI43" s="32">
        <v>18.23</v>
      </c>
      <c r="CJ43" s="32">
        <v>482.14</v>
      </c>
      <c r="CK43" s="32">
        <v>173.47</v>
      </c>
      <c r="CL43" s="32">
        <v>327.81</v>
      </c>
      <c r="CM43" s="32">
        <v>10.29</v>
      </c>
      <c r="CN43" s="32">
        <v>6.98</v>
      </c>
      <c r="CO43" s="32">
        <v>8.64</v>
      </c>
      <c r="CP43" s="32">
        <v>0</v>
      </c>
      <c r="CQ43" s="32">
        <v>0.5</v>
      </c>
      <c r="CR43" s="32">
        <v>33.79</v>
      </c>
    </row>
    <row r="44" spans="1:96" s="32" customFormat="1">
      <c r="A44" s="32" t="str">
        <f>"601"</f>
        <v>601</v>
      </c>
      <c r="B44" s="33" t="s">
        <v>104</v>
      </c>
      <c r="C44" s="34" t="str">
        <f>"30"</f>
        <v>30</v>
      </c>
      <c r="D44" s="34">
        <v>0.43</v>
      </c>
      <c r="E44" s="34">
        <v>0</v>
      </c>
      <c r="F44" s="34">
        <v>0.89</v>
      </c>
      <c r="G44" s="34">
        <v>0.03</v>
      </c>
      <c r="H44" s="34">
        <v>1.74</v>
      </c>
      <c r="I44" s="34">
        <v>16.849643977499998</v>
      </c>
      <c r="J44" s="35">
        <v>0.68</v>
      </c>
      <c r="K44" s="35">
        <v>0</v>
      </c>
      <c r="L44" s="35">
        <v>0</v>
      </c>
      <c r="M44" s="35">
        <v>0</v>
      </c>
      <c r="N44" s="35">
        <v>0.39</v>
      </c>
      <c r="O44" s="35">
        <v>1.27</v>
      </c>
      <c r="P44" s="35">
        <v>7.0000000000000007E-2</v>
      </c>
      <c r="Q44" s="35">
        <v>0</v>
      </c>
      <c r="R44" s="35">
        <v>0</v>
      </c>
      <c r="S44" s="35">
        <v>0.08</v>
      </c>
      <c r="T44" s="35">
        <v>0.56999999999999995</v>
      </c>
      <c r="U44" s="35">
        <v>196.75</v>
      </c>
      <c r="V44" s="35">
        <v>15.83</v>
      </c>
      <c r="W44" s="35">
        <v>7.2</v>
      </c>
      <c r="X44" s="35">
        <v>1.27</v>
      </c>
      <c r="Y44" s="35">
        <v>5.79</v>
      </c>
      <c r="Z44" s="35">
        <v>0.06</v>
      </c>
      <c r="AA44" s="35">
        <v>2.7</v>
      </c>
      <c r="AB44" s="35">
        <v>14.88</v>
      </c>
      <c r="AC44" s="35">
        <v>10.73</v>
      </c>
      <c r="AD44" s="35">
        <v>7.0000000000000007E-2</v>
      </c>
      <c r="AE44" s="35">
        <v>0</v>
      </c>
      <c r="AF44" s="35">
        <v>0.01</v>
      </c>
      <c r="AG44" s="35">
        <v>0.04</v>
      </c>
      <c r="AH44" s="35">
        <v>0.14000000000000001</v>
      </c>
      <c r="AI44" s="35">
        <v>0.17</v>
      </c>
      <c r="AJ44" s="35">
        <v>0</v>
      </c>
      <c r="AK44" s="35">
        <v>9.36</v>
      </c>
      <c r="AL44" s="35">
        <v>8.5500000000000007</v>
      </c>
      <c r="AM44" s="35">
        <v>16.02</v>
      </c>
      <c r="AN44" s="35">
        <v>4.97</v>
      </c>
      <c r="AO44" s="35">
        <v>3.04</v>
      </c>
      <c r="AP44" s="35">
        <v>6.18</v>
      </c>
      <c r="AQ44" s="35">
        <v>1.99</v>
      </c>
      <c r="AR44" s="35">
        <v>9.94</v>
      </c>
      <c r="AS44" s="35">
        <v>6.56</v>
      </c>
      <c r="AT44" s="35">
        <v>7.95</v>
      </c>
      <c r="AU44" s="35">
        <v>6.76</v>
      </c>
      <c r="AV44" s="35">
        <v>3.98</v>
      </c>
      <c r="AW44" s="35">
        <v>6.96</v>
      </c>
      <c r="AX44" s="35">
        <v>61.23</v>
      </c>
      <c r="AY44" s="35">
        <v>0</v>
      </c>
      <c r="AZ44" s="35">
        <v>19.28</v>
      </c>
      <c r="BA44" s="35">
        <v>9.94</v>
      </c>
      <c r="BB44" s="35">
        <v>4.97</v>
      </c>
      <c r="BC44" s="35">
        <v>3.98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0.01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29.26</v>
      </c>
      <c r="CC44" s="34">
        <v>2.91</v>
      </c>
      <c r="CE44" s="32">
        <v>5.18</v>
      </c>
      <c r="CG44" s="32">
        <v>11.83</v>
      </c>
      <c r="CH44" s="32">
        <v>6.28</v>
      </c>
      <c r="CI44" s="32">
        <v>9.0500000000000007</v>
      </c>
      <c r="CJ44" s="32">
        <v>52.75</v>
      </c>
      <c r="CK44" s="32">
        <v>21.75</v>
      </c>
      <c r="CL44" s="32">
        <v>37.25</v>
      </c>
      <c r="CM44" s="32">
        <v>2.95</v>
      </c>
      <c r="CN44" s="32">
        <v>1.76</v>
      </c>
      <c r="CO44" s="32">
        <v>2.37</v>
      </c>
      <c r="CP44" s="32">
        <v>0</v>
      </c>
      <c r="CQ44" s="32">
        <v>0.5</v>
      </c>
      <c r="CR44" s="32">
        <v>1.77</v>
      </c>
    </row>
    <row r="45" spans="1:96" s="32" customFormat="1">
      <c r="A45" s="32" t="str">
        <f>"2"</f>
        <v>2</v>
      </c>
      <c r="B45" s="33" t="s">
        <v>96</v>
      </c>
      <c r="C45" s="34" t="str">
        <f>"47,0"</f>
        <v>47,0</v>
      </c>
      <c r="D45" s="34">
        <v>3.11</v>
      </c>
      <c r="E45" s="34">
        <v>0</v>
      </c>
      <c r="F45" s="34">
        <v>0.31</v>
      </c>
      <c r="G45" s="34">
        <v>0.31</v>
      </c>
      <c r="H45" s="34">
        <v>22.04</v>
      </c>
      <c r="I45" s="34">
        <v>105.23347</v>
      </c>
      <c r="J45" s="35">
        <v>0</v>
      </c>
      <c r="K45" s="35">
        <v>0</v>
      </c>
      <c r="L45" s="35">
        <v>0</v>
      </c>
      <c r="M45" s="35">
        <v>0</v>
      </c>
      <c r="N45" s="35">
        <v>0.52</v>
      </c>
      <c r="O45" s="35">
        <v>21.43</v>
      </c>
      <c r="P45" s="35">
        <v>0.09</v>
      </c>
      <c r="Q45" s="35">
        <v>0</v>
      </c>
      <c r="R45" s="35">
        <v>0</v>
      </c>
      <c r="S45" s="35">
        <v>0</v>
      </c>
      <c r="T45" s="35">
        <v>0.85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150.07</v>
      </c>
      <c r="AL45" s="35">
        <v>156.19999999999999</v>
      </c>
      <c r="AM45" s="35">
        <v>239.21</v>
      </c>
      <c r="AN45" s="35">
        <v>79.33</v>
      </c>
      <c r="AO45" s="35">
        <v>47.02</v>
      </c>
      <c r="AP45" s="35">
        <v>94.05</v>
      </c>
      <c r="AQ45" s="35">
        <v>35.57</v>
      </c>
      <c r="AR45" s="35">
        <v>170.1</v>
      </c>
      <c r="AS45" s="35">
        <v>105.5</v>
      </c>
      <c r="AT45" s="35">
        <v>147.19999999999999</v>
      </c>
      <c r="AU45" s="35">
        <v>121.44</v>
      </c>
      <c r="AV45" s="35">
        <v>63.79</v>
      </c>
      <c r="AW45" s="35">
        <v>112.86</v>
      </c>
      <c r="AX45" s="35">
        <v>943.74</v>
      </c>
      <c r="AY45" s="35">
        <v>0</v>
      </c>
      <c r="AZ45" s="35">
        <v>307.49</v>
      </c>
      <c r="BA45" s="35">
        <v>133.71</v>
      </c>
      <c r="BB45" s="35">
        <v>88.73</v>
      </c>
      <c r="BC45" s="35">
        <v>70.33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0.04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0.13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18.38</v>
      </c>
      <c r="CC45" s="34">
        <v>2.4900000000000002</v>
      </c>
      <c r="CE45" s="32">
        <v>0</v>
      </c>
      <c r="CG45" s="32">
        <v>0</v>
      </c>
      <c r="CH45" s="32">
        <v>0</v>
      </c>
      <c r="CI45" s="32">
        <v>0</v>
      </c>
      <c r="CJ45" s="32">
        <v>476.99</v>
      </c>
      <c r="CK45" s="32">
        <v>183.77</v>
      </c>
      <c r="CL45" s="32">
        <v>330.38</v>
      </c>
      <c r="CM45" s="32">
        <v>3.82</v>
      </c>
      <c r="CN45" s="32">
        <v>3.82</v>
      </c>
      <c r="CO45" s="32">
        <v>3.82</v>
      </c>
      <c r="CP45" s="32">
        <v>0</v>
      </c>
      <c r="CQ45" s="32">
        <v>0</v>
      </c>
      <c r="CR45" s="32">
        <v>2.08</v>
      </c>
    </row>
    <row r="46" spans="1:96" s="32" customFormat="1">
      <c r="A46" s="32" t="str">
        <f>"3"</f>
        <v>3</v>
      </c>
      <c r="B46" s="33" t="s">
        <v>105</v>
      </c>
      <c r="C46" s="34" t="str">
        <f>"30"</f>
        <v>30</v>
      </c>
      <c r="D46" s="34">
        <v>1.98</v>
      </c>
      <c r="E46" s="34">
        <v>0</v>
      </c>
      <c r="F46" s="34">
        <v>0.36</v>
      </c>
      <c r="G46" s="34">
        <v>0.36</v>
      </c>
      <c r="H46" s="34">
        <v>12.51</v>
      </c>
      <c r="I46" s="34">
        <v>58.013999999999996</v>
      </c>
      <c r="J46" s="35">
        <v>0.06</v>
      </c>
      <c r="K46" s="35">
        <v>0</v>
      </c>
      <c r="L46" s="35">
        <v>0</v>
      </c>
      <c r="M46" s="35">
        <v>0</v>
      </c>
      <c r="N46" s="35">
        <v>0.36</v>
      </c>
      <c r="O46" s="35">
        <v>9.66</v>
      </c>
      <c r="P46" s="35">
        <v>2.4900000000000002</v>
      </c>
      <c r="Q46" s="35">
        <v>0</v>
      </c>
      <c r="R46" s="35">
        <v>0</v>
      </c>
      <c r="S46" s="35">
        <v>0.3</v>
      </c>
      <c r="T46" s="35">
        <v>0.75</v>
      </c>
      <c r="U46" s="35">
        <v>183</v>
      </c>
      <c r="V46" s="35">
        <v>73.5</v>
      </c>
      <c r="W46" s="35">
        <v>10.5</v>
      </c>
      <c r="X46" s="35">
        <v>14.1</v>
      </c>
      <c r="Y46" s="35">
        <v>47.4</v>
      </c>
      <c r="Z46" s="35">
        <v>1.17</v>
      </c>
      <c r="AA46" s="35">
        <v>0</v>
      </c>
      <c r="AB46" s="35">
        <v>1.5</v>
      </c>
      <c r="AC46" s="35">
        <v>0.3</v>
      </c>
      <c r="AD46" s="35">
        <v>0.42</v>
      </c>
      <c r="AE46" s="35">
        <v>0.05</v>
      </c>
      <c r="AF46" s="35">
        <v>0.02</v>
      </c>
      <c r="AG46" s="35">
        <v>0.21</v>
      </c>
      <c r="AH46" s="35">
        <v>0.6</v>
      </c>
      <c r="AI46" s="35">
        <v>0</v>
      </c>
      <c r="AJ46" s="35">
        <v>0</v>
      </c>
      <c r="AK46" s="35">
        <v>0</v>
      </c>
      <c r="AL46" s="35">
        <v>0</v>
      </c>
      <c r="AM46" s="35">
        <v>128.1</v>
      </c>
      <c r="AN46" s="35">
        <v>66.900000000000006</v>
      </c>
      <c r="AO46" s="35">
        <v>27.9</v>
      </c>
      <c r="AP46" s="35">
        <v>59.4</v>
      </c>
      <c r="AQ46" s="35">
        <v>24</v>
      </c>
      <c r="AR46" s="35">
        <v>111.3</v>
      </c>
      <c r="AS46" s="35">
        <v>89.1</v>
      </c>
      <c r="AT46" s="35">
        <v>87.3</v>
      </c>
      <c r="AU46" s="35">
        <v>139.19999999999999</v>
      </c>
      <c r="AV46" s="35">
        <v>37.200000000000003</v>
      </c>
      <c r="AW46" s="35">
        <v>93</v>
      </c>
      <c r="AX46" s="35">
        <v>458.7</v>
      </c>
      <c r="AY46" s="35">
        <v>0</v>
      </c>
      <c r="AZ46" s="35">
        <v>157.80000000000001</v>
      </c>
      <c r="BA46" s="35">
        <v>87.3</v>
      </c>
      <c r="BB46" s="35">
        <v>54</v>
      </c>
      <c r="BC46" s="35">
        <v>39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0.04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0.03</v>
      </c>
      <c r="BT46" s="35">
        <v>0</v>
      </c>
      <c r="BU46" s="35">
        <v>0</v>
      </c>
      <c r="BV46" s="35">
        <v>0.14000000000000001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14.1</v>
      </c>
      <c r="CC46" s="34">
        <v>1.66</v>
      </c>
      <c r="CE46" s="32">
        <v>0.25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1.38</v>
      </c>
    </row>
    <row r="47" spans="1:96" s="28" customFormat="1">
      <c r="A47" s="28" t="str">
        <f>"37/10"</f>
        <v>37/10</v>
      </c>
      <c r="B47" s="29" t="s">
        <v>106</v>
      </c>
      <c r="C47" s="30" t="str">
        <f>"200"</f>
        <v>200</v>
      </c>
      <c r="D47" s="30">
        <v>0.67</v>
      </c>
      <c r="E47" s="30">
        <v>0</v>
      </c>
      <c r="F47" s="30">
        <v>0.27</v>
      </c>
      <c r="G47" s="30">
        <v>0.27</v>
      </c>
      <c r="H47" s="30">
        <v>23.62</v>
      </c>
      <c r="I47" s="30">
        <v>90.302599999999998</v>
      </c>
      <c r="J47" s="31">
        <v>0.04</v>
      </c>
      <c r="K47" s="31">
        <v>0</v>
      </c>
      <c r="L47" s="31">
        <v>0</v>
      </c>
      <c r="M47" s="31">
        <v>0</v>
      </c>
      <c r="N47" s="31">
        <v>18.03</v>
      </c>
      <c r="O47" s="31">
        <v>1.18</v>
      </c>
      <c r="P47" s="31">
        <v>4.41</v>
      </c>
      <c r="Q47" s="31">
        <v>0</v>
      </c>
      <c r="R47" s="31">
        <v>0</v>
      </c>
      <c r="S47" s="31">
        <v>1</v>
      </c>
      <c r="T47" s="31">
        <v>0.95</v>
      </c>
      <c r="U47" s="31">
        <v>2.2799999999999998</v>
      </c>
      <c r="V47" s="31">
        <v>10.199999999999999</v>
      </c>
      <c r="W47" s="31">
        <v>11.93</v>
      </c>
      <c r="X47" s="31">
        <v>3.23</v>
      </c>
      <c r="Y47" s="31">
        <v>3.16</v>
      </c>
      <c r="Z47" s="31">
        <v>0.61</v>
      </c>
      <c r="AA47" s="31">
        <v>0</v>
      </c>
      <c r="AB47" s="31">
        <v>882</v>
      </c>
      <c r="AC47" s="31">
        <v>163.4</v>
      </c>
      <c r="AD47" s="31">
        <v>0.76</v>
      </c>
      <c r="AE47" s="31">
        <v>0.01</v>
      </c>
      <c r="AF47" s="31">
        <v>0.05</v>
      </c>
      <c r="AG47" s="31">
        <v>0.2</v>
      </c>
      <c r="AH47" s="31">
        <v>0.28000000000000003</v>
      </c>
      <c r="AI47" s="31">
        <v>80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232.81</v>
      </c>
      <c r="CC47" s="30">
        <v>10.96</v>
      </c>
      <c r="CE47" s="28">
        <v>147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6.64</v>
      </c>
    </row>
    <row r="48" spans="1:96" s="36" customFormat="1" ht="11.4">
      <c r="B48" s="37" t="s">
        <v>115</v>
      </c>
      <c r="C48" s="38"/>
      <c r="D48" s="38">
        <v>29.14</v>
      </c>
      <c r="E48" s="38">
        <v>13.29</v>
      </c>
      <c r="F48" s="38">
        <v>28.27</v>
      </c>
      <c r="G48" s="38">
        <v>15.78</v>
      </c>
      <c r="H48" s="38">
        <v>137.26</v>
      </c>
      <c r="I48" s="38">
        <v>901.91</v>
      </c>
      <c r="J48" s="39">
        <v>10.78</v>
      </c>
      <c r="K48" s="39">
        <v>9.85</v>
      </c>
      <c r="L48" s="39">
        <v>0</v>
      </c>
      <c r="M48" s="39">
        <v>0</v>
      </c>
      <c r="N48" s="39">
        <v>33.97</v>
      </c>
      <c r="O48" s="39">
        <v>89.94</v>
      </c>
      <c r="P48" s="39">
        <v>13.35</v>
      </c>
      <c r="Q48" s="39">
        <v>0</v>
      </c>
      <c r="R48" s="39">
        <v>0</v>
      </c>
      <c r="S48" s="39">
        <v>2.14</v>
      </c>
      <c r="T48" s="39">
        <v>9.8000000000000007</v>
      </c>
      <c r="U48" s="39">
        <v>1588.35</v>
      </c>
      <c r="V48" s="39">
        <v>984.53</v>
      </c>
      <c r="W48" s="39">
        <v>121.04</v>
      </c>
      <c r="X48" s="39">
        <v>106.64</v>
      </c>
      <c r="Y48" s="39">
        <v>358.46</v>
      </c>
      <c r="Z48" s="39">
        <v>6.51</v>
      </c>
      <c r="AA48" s="39">
        <v>23.7</v>
      </c>
      <c r="AB48" s="39">
        <v>2529.8000000000002</v>
      </c>
      <c r="AC48" s="39">
        <v>537.20000000000005</v>
      </c>
      <c r="AD48" s="39">
        <v>8.94</v>
      </c>
      <c r="AE48" s="39">
        <v>0.24</v>
      </c>
      <c r="AF48" s="39">
        <v>0.3</v>
      </c>
      <c r="AG48" s="39">
        <v>5.63</v>
      </c>
      <c r="AH48" s="39">
        <v>11.41</v>
      </c>
      <c r="AI48" s="39">
        <v>97.22</v>
      </c>
      <c r="AJ48" s="39">
        <v>0</v>
      </c>
      <c r="AK48" s="39">
        <v>1341.67</v>
      </c>
      <c r="AL48" s="39">
        <v>1103.9100000000001</v>
      </c>
      <c r="AM48" s="39">
        <v>2085.7199999999998</v>
      </c>
      <c r="AN48" s="39">
        <v>1671.08</v>
      </c>
      <c r="AO48" s="39">
        <v>565.54</v>
      </c>
      <c r="AP48" s="39">
        <v>1032.2</v>
      </c>
      <c r="AQ48" s="39">
        <v>318.64</v>
      </c>
      <c r="AR48" s="39">
        <v>1263.1500000000001</v>
      </c>
      <c r="AS48" s="39">
        <v>1398.06</v>
      </c>
      <c r="AT48" s="39">
        <v>1547.7</v>
      </c>
      <c r="AU48" s="39">
        <v>2360.5100000000002</v>
      </c>
      <c r="AV48" s="39">
        <v>804.77</v>
      </c>
      <c r="AW48" s="39">
        <v>1232.3699999999999</v>
      </c>
      <c r="AX48" s="39">
        <v>5320.86</v>
      </c>
      <c r="AY48" s="39">
        <v>206.63</v>
      </c>
      <c r="AZ48" s="39">
        <v>1404.51</v>
      </c>
      <c r="BA48" s="39">
        <v>1170.1500000000001</v>
      </c>
      <c r="BB48" s="39">
        <v>934.77</v>
      </c>
      <c r="BC48" s="39">
        <v>448.17</v>
      </c>
      <c r="BD48" s="39">
        <v>0.12</v>
      </c>
      <c r="BE48" s="39">
        <v>0.05</v>
      </c>
      <c r="BF48" s="39">
        <v>0.03</v>
      </c>
      <c r="BG48" s="39">
        <v>7.0000000000000007E-2</v>
      </c>
      <c r="BH48" s="39">
        <v>0.08</v>
      </c>
      <c r="BI48" s="39">
        <v>0.36</v>
      </c>
      <c r="BJ48" s="39">
        <v>0</v>
      </c>
      <c r="BK48" s="39">
        <v>1.98</v>
      </c>
      <c r="BL48" s="39">
        <v>0</v>
      </c>
      <c r="BM48" s="39">
        <v>0.85</v>
      </c>
      <c r="BN48" s="39">
        <v>0.04</v>
      </c>
      <c r="BO48" s="39">
        <v>0.09</v>
      </c>
      <c r="BP48" s="39">
        <v>0</v>
      </c>
      <c r="BQ48" s="39">
        <v>7.0000000000000007E-2</v>
      </c>
      <c r="BR48" s="39">
        <v>0.11</v>
      </c>
      <c r="BS48" s="39">
        <v>4.08</v>
      </c>
      <c r="BT48" s="39">
        <v>0</v>
      </c>
      <c r="BU48" s="39">
        <v>0</v>
      </c>
      <c r="BV48" s="39">
        <v>8.6300000000000008</v>
      </c>
      <c r="BW48" s="39">
        <v>0.04</v>
      </c>
      <c r="BX48" s="39">
        <v>0</v>
      </c>
      <c r="BY48" s="39">
        <v>0</v>
      </c>
      <c r="BZ48" s="39">
        <v>0</v>
      </c>
      <c r="CA48" s="39">
        <v>0</v>
      </c>
      <c r="CB48" s="39">
        <v>904.49</v>
      </c>
      <c r="CC48" s="38">
        <f>SUM($CC$39:$CC$47)</f>
        <v>110.32999999999998</v>
      </c>
      <c r="CD48" s="36">
        <f>$I$48/$I$53*100</f>
        <v>29.321824506648458</v>
      </c>
      <c r="CE48" s="36">
        <v>445.33</v>
      </c>
      <c r="CG48" s="36">
        <v>142.44</v>
      </c>
      <c r="CH48" s="36">
        <v>80.92</v>
      </c>
      <c r="CI48" s="36">
        <v>111.68</v>
      </c>
      <c r="CJ48" s="36">
        <v>5549.75</v>
      </c>
      <c r="CK48" s="36">
        <v>2226.16</v>
      </c>
      <c r="CL48" s="36">
        <v>3887.95</v>
      </c>
      <c r="CM48" s="36">
        <v>157.32</v>
      </c>
      <c r="CN48" s="36">
        <v>95.81</v>
      </c>
      <c r="CO48" s="36">
        <v>126.58</v>
      </c>
      <c r="CP48" s="36">
        <v>11.2</v>
      </c>
      <c r="CQ48" s="36">
        <v>3.4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10.8</v>
      </c>
      <c r="CE50" s="32">
        <v>0</v>
      </c>
      <c r="CG50" s="32">
        <v>3.6</v>
      </c>
      <c r="CH50" s="32">
        <v>3.6</v>
      </c>
      <c r="CI50" s="32">
        <v>3.6</v>
      </c>
      <c r="CJ50" s="32">
        <v>360</v>
      </c>
      <c r="CK50" s="32">
        <v>163.80000000000001</v>
      </c>
      <c r="CL50" s="32">
        <v>261.89999999999998</v>
      </c>
      <c r="CM50" s="32">
        <v>0.54</v>
      </c>
      <c r="CN50" s="32">
        <v>0.54</v>
      </c>
      <c r="CO50" s="32">
        <v>0.54</v>
      </c>
      <c r="CP50" s="32">
        <v>0</v>
      </c>
      <c r="CQ50" s="32">
        <v>0</v>
      </c>
      <c r="CR50" s="32">
        <v>9</v>
      </c>
    </row>
    <row r="51" spans="1:96" s="28" customFormat="1">
      <c r="A51" s="28" t="str">
        <f>"13"</f>
        <v>13</v>
      </c>
      <c r="B51" s="29" t="s">
        <v>110</v>
      </c>
      <c r="C51" s="30" t="str">
        <f>"100"</f>
        <v>100</v>
      </c>
      <c r="D51" s="30">
        <v>0.8</v>
      </c>
      <c r="E51" s="30">
        <v>0</v>
      </c>
      <c r="F51" s="30">
        <v>0.4</v>
      </c>
      <c r="G51" s="30">
        <v>0.4</v>
      </c>
      <c r="H51" s="30">
        <v>11.9</v>
      </c>
      <c r="I51" s="30">
        <v>52.769999999999996</v>
      </c>
      <c r="J51" s="31">
        <v>0.1</v>
      </c>
      <c r="K51" s="31">
        <v>0</v>
      </c>
      <c r="L51" s="31">
        <v>0</v>
      </c>
      <c r="M51" s="31">
        <v>0</v>
      </c>
      <c r="N51" s="31">
        <v>7.8</v>
      </c>
      <c r="O51" s="31">
        <v>0.3</v>
      </c>
      <c r="P51" s="31">
        <v>3.8</v>
      </c>
      <c r="Q51" s="31">
        <v>0</v>
      </c>
      <c r="R51" s="31">
        <v>0</v>
      </c>
      <c r="S51" s="31">
        <v>2.5</v>
      </c>
      <c r="T51" s="31">
        <v>0.6</v>
      </c>
      <c r="U51" s="31">
        <v>5</v>
      </c>
      <c r="V51" s="31">
        <v>300</v>
      </c>
      <c r="W51" s="31">
        <v>40</v>
      </c>
      <c r="X51" s="31">
        <v>25</v>
      </c>
      <c r="Y51" s="31">
        <v>34</v>
      </c>
      <c r="Z51" s="31">
        <v>0.8</v>
      </c>
      <c r="AA51" s="31">
        <v>0</v>
      </c>
      <c r="AB51" s="31">
        <v>90</v>
      </c>
      <c r="AC51" s="31">
        <v>15</v>
      </c>
      <c r="AD51" s="31">
        <v>0.3</v>
      </c>
      <c r="AE51" s="31">
        <v>0.02</v>
      </c>
      <c r="AF51" s="31">
        <v>0.04</v>
      </c>
      <c r="AG51" s="31">
        <v>0.4</v>
      </c>
      <c r="AH51" s="31">
        <v>0.5</v>
      </c>
      <c r="AI51" s="31">
        <v>180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0.01</v>
      </c>
      <c r="BL51" s="31">
        <v>0</v>
      </c>
      <c r="BM51" s="31">
        <v>0.01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0.04</v>
      </c>
      <c r="BT51" s="31">
        <v>0</v>
      </c>
      <c r="BU51" s="31">
        <v>0</v>
      </c>
      <c r="BV51" s="31">
        <v>0.21</v>
      </c>
      <c r="BW51" s="31">
        <v>0.04</v>
      </c>
      <c r="BX51" s="31">
        <v>0</v>
      </c>
      <c r="BY51" s="31">
        <v>0</v>
      </c>
      <c r="BZ51" s="31">
        <v>0</v>
      </c>
      <c r="CA51" s="31">
        <v>0</v>
      </c>
      <c r="CB51" s="31">
        <v>83.8</v>
      </c>
      <c r="CC51" s="30">
        <v>20.64</v>
      </c>
      <c r="CE51" s="28">
        <v>15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17.2</v>
      </c>
    </row>
    <row r="52" spans="1:96" s="36" customFormat="1" ht="11.4">
      <c r="B52" s="37" t="s">
        <v>117</v>
      </c>
      <c r="C52" s="38"/>
      <c r="D52" s="38">
        <v>1.8</v>
      </c>
      <c r="E52" s="38">
        <v>0</v>
      </c>
      <c r="F52" s="38">
        <v>0.6</v>
      </c>
      <c r="G52" s="38">
        <v>0.4</v>
      </c>
      <c r="H52" s="38">
        <v>32.5</v>
      </c>
      <c r="I52" s="38">
        <v>139.25</v>
      </c>
      <c r="J52" s="39">
        <v>0.1</v>
      </c>
      <c r="K52" s="39">
        <v>0</v>
      </c>
      <c r="L52" s="39">
        <v>0</v>
      </c>
      <c r="M52" s="39">
        <v>0</v>
      </c>
      <c r="N52" s="39">
        <v>27.6</v>
      </c>
      <c r="O52" s="39">
        <v>0.7</v>
      </c>
      <c r="P52" s="39">
        <v>4.2</v>
      </c>
      <c r="Q52" s="39">
        <v>0</v>
      </c>
      <c r="R52" s="39">
        <v>0</v>
      </c>
      <c r="S52" s="39">
        <v>3.5</v>
      </c>
      <c r="T52" s="39">
        <v>1.2</v>
      </c>
      <c r="U52" s="39">
        <v>17</v>
      </c>
      <c r="V52" s="39">
        <v>540</v>
      </c>
      <c r="W52" s="39">
        <v>54</v>
      </c>
      <c r="X52" s="39">
        <v>33</v>
      </c>
      <c r="Y52" s="39">
        <v>48</v>
      </c>
      <c r="Z52" s="39">
        <v>3.6</v>
      </c>
      <c r="AA52" s="39">
        <v>0</v>
      </c>
      <c r="AB52" s="39">
        <v>90</v>
      </c>
      <c r="AC52" s="39">
        <v>15</v>
      </c>
      <c r="AD52" s="39">
        <v>0.5</v>
      </c>
      <c r="AE52" s="39">
        <v>0.04</v>
      </c>
      <c r="AF52" s="39">
        <v>0.06</v>
      </c>
      <c r="AG52" s="39">
        <v>0.6</v>
      </c>
      <c r="AH52" s="39">
        <v>0.9</v>
      </c>
      <c r="AI52" s="39">
        <v>184</v>
      </c>
      <c r="AJ52" s="39">
        <v>0.4</v>
      </c>
      <c r="AK52" s="39">
        <v>16</v>
      </c>
      <c r="AL52" s="39">
        <v>20</v>
      </c>
      <c r="AM52" s="39">
        <v>28</v>
      </c>
      <c r="AN52" s="39">
        <v>28</v>
      </c>
      <c r="AO52" s="39">
        <v>4</v>
      </c>
      <c r="AP52" s="39">
        <v>16</v>
      </c>
      <c r="AQ52" s="39">
        <v>4</v>
      </c>
      <c r="AR52" s="39">
        <v>14</v>
      </c>
      <c r="AS52" s="39">
        <v>26</v>
      </c>
      <c r="AT52" s="39">
        <v>16</v>
      </c>
      <c r="AU52" s="39">
        <v>116</v>
      </c>
      <c r="AV52" s="39">
        <v>10</v>
      </c>
      <c r="AW52" s="39">
        <v>22</v>
      </c>
      <c r="AX52" s="39">
        <v>64</v>
      </c>
      <c r="AY52" s="39">
        <v>0</v>
      </c>
      <c r="AZ52" s="39">
        <v>20</v>
      </c>
      <c r="BA52" s="39">
        <v>24</v>
      </c>
      <c r="BB52" s="39">
        <v>10</v>
      </c>
      <c r="BC52" s="39">
        <v>8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0.01</v>
      </c>
      <c r="BL52" s="39">
        <v>0</v>
      </c>
      <c r="BM52" s="39">
        <v>0.01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0.04</v>
      </c>
      <c r="BT52" s="39">
        <v>0</v>
      </c>
      <c r="BU52" s="39">
        <v>0</v>
      </c>
      <c r="BV52" s="39">
        <v>0.21</v>
      </c>
      <c r="BW52" s="39">
        <v>0.04</v>
      </c>
      <c r="BX52" s="39">
        <v>0</v>
      </c>
      <c r="BY52" s="39">
        <v>0</v>
      </c>
      <c r="BZ52" s="39">
        <v>0</v>
      </c>
      <c r="CA52" s="39">
        <v>0</v>
      </c>
      <c r="CB52" s="39">
        <v>260</v>
      </c>
      <c r="CC52" s="38">
        <f>SUM($CC$49:$CC$51)</f>
        <v>31.44</v>
      </c>
      <c r="CD52" s="36">
        <f>$I$52/$I$53*100</f>
        <v>4.5271302708150465</v>
      </c>
      <c r="CE52" s="36">
        <v>15</v>
      </c>
      <c r="CG52" s="36">
        <v>3.6</v>
      </c>
      <c r="CH52" s="36">
        <v>3.6</v>
      </c>
      <c r="CI52" s="36">
        <v>3.6</v>
      </c>
      <c r="CJ52" s="36">
        <v>360</v>
      </c>
      <c r="CK52" s="36">
        <v>163.80000000000001</v>
      </c>
      <c r="CL52" s="36">
        <v>261.89999999999998</v>
      </c>
      <c r="CM52" s="36">
        <v>0.54</v>
      </c>
      <c r="CN52" s="36">
        <v>0.54</v>
      </c>
      <c r="CO52" s="36">
        <v>0.54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92.82</v>
      </c>
      <c r="E53" s="38">
        <v>40.880000000000003</v>
      </c>
      <c r="F53" s="38">
        <v>101.71</v>
      </c>
      <c r="G53" s="38">
        <v>30.52</v>
      </c>
      <c r="H53" s="38">
        <v>456.99</v>
      </c>
      <c r="I53" s="38">
        <v>3075.9</v>
      </c>
      <c r="J53" s="39">
        <v>47.96</v>
      </c>
      <c r="K53" s="39">
        <v>18.09</v>
      </c>
      <c r="L53" s="39">
        <v>0</v>
      </c>
      <c r="M53" s="39">
        <v>0</v>
      </c>
      <c r="N53" s="39">
        <v>134.22999999999999</v>
      </c>
      <c r="O53" s="39">
        <v>285.49</v>
      </c>
      <c r="P53" s="39">
        <v>37.270000000000003</v>
      </c>
      <c r="Q53" s="39">
        <v>0</v>
      </c>
      <c r="R53" s="39">
        <v>0</v>
      </c>
      <c r="S53" s="39">
        <v>11.38</v>
      </c>
      <c r="T53" s="39">
        <v>27.02</v>
      </c>
      <c r="U53" s="39">
        <v>4013.04</v>
      </c>
      <c r="V53" s="39">
        <v>3083.15</v>
      </c>
      <c r="W53" s="39">
        <v>576.47</v>
      </c>
      <c r="X53" s="39">
        <v>290.17</v>
      </c>
      <c r="Y53" s="39">
        <v>1104.9100000000001</v>
      </c>
      <c r="Z53" s="39">
        <v>23.05</v>
      </c>
      <c r="AA53" s="39">
        <v>444.07</v>
      </c>
      <c r="AB53" s="39">
        <v>5087.33</v>
      </c>
      <c r="AC53" s="39">
        <v>1502.08</v>
      </c>
      <c r="AD53" s="39">
        <v>19.96</v>
      </c>
      <c r="AE53" s="39">
        <v>0.69</v>
      </c>
      <c r="AF53" s="39">
        <v>1.17</v>
      </c>
      <c r="AG53" s="39">
        <v>12.91</v>
      </c>
      <c r="AH53" s="39">
        <v>31.36</v>
      </c>
      <c r="AI53" s="39">
        <v>558.42999999999995</v>
      </c>
      <c r="AJ53" s="39">
        <v>0.8</v>
      </c>
      <c r="AK53" s="39">
        <v>4477.24</v>
      </c>
      <c r="AL53" s="39">
        <v>3692</v>
      </c>
      <c r="AM53" s="39">
        <v>6714.28</v>
      </c>
      <c r="AN53" s="39">
        <v>4700.0600000000004</v>
      </c>
      <c r="AO53" s="39">
        <v>1804.01</v>
      </c>
      <c r="AP53" s="39">
        <v>3223.44</v>
      </c>
      <c r="AQ53" s="39">
        <v>1112.1300000000001</v>
      </c>
      <c r="AR53" s="39">
        <v>4120.34</v>
      </c>
      <c r="AS53" s="39">
        <v>3980.07</v>
      </c>
      <c r="AT53" s="39">
        <v>4476.1099999999997</v>
      </c>
      <c r="AU53" s="39">
        <v>6521.96</v>
      </c>
      <c r="AV53" s="39">
        <v>2495.91</v>
      </c>
      <c r="AW53" s="39">
        <v>3415.47</v>
      </c>
      <c r="AX53" s="39">
        <v>18127.12</v>
      </c>
      <c r="AY53" s="39">
        <v>403.79</v>
      </c>
      <c r="AZ53" s="39">
        <v>5275.33</v>
      </c>
      <c r="BA53" s="39">
        <v>4121.99</v>
      </c>
      <c r="BB53" s="39">
        <v>2918.92</v>
      </c>
      <c r="BC53" s="39">
        <v>1516.1</v>
      </c>
      <c r="BD53" s="39">
        <v>1.42</v>
      </c>
      <c r="BE53" s="39">
        <v>0.67</v>
      </c>
      <c r="BF53" s="39">
        <v>0.42</v>
      </c>
      <c r="BG53" s="39">
        <v>1.04</v>
      </c>
      <c r="BH53" s="39">
        <v>1.1299999999999999</v>
      </c>
      <c r="BI53" s="39">
        <v>4.67</v>
      </c>
      <c r="BJ53" s="39">
        <v>0.06</v>
      </c>
      <c r="BK53" s="39">
        <v>14.92</v>
      </c>
      <c r="BL53" s="39">
        <v>0.04</v>
      </c>
      <c r="BM53" s="39">
        <v>5.25</v>
      </c>
      <c r="BN53" s="39">
        <v>0.11</v>
      </c>
      <c r="BO53" s="39">
        <v>0.15</v>
      </c>
      <c r="BP53" s="39">
        <v>0</v>
      </c>
      <c r="BQ53" s="39">
        <v>0.89</v>
      </c>
      <c r="BR53" s="39">
        <v>1.35</v>
      </c>
      <c r="BS53" s="39">
        <v>16.670000000000002</v>
      </c>
      <c r="BT53" s="39">
        <v>0</v>
      </c>
      <c r="BU53" s="39">
        <v>0</v>
      </c>
      <c r="BV53" s="39">
        <v>16.66</v>
      </c>
      <c r="BW53" s="39">
        <v>0.2</v>
      </c>
      <c r="BX53" s="39">
        <v>0</v>
      </c>
      <c r="BY53" s="39">
        <v>0</v>
      </c>
      <c r="BZ53" s="39">
        <v>0</v>
      </c>
      <c r="CA53" s="39">
        <v>0</v>
      </c>
      <c r="CB53" s="39">
        <v>3081.91</v>
      </c>
      <c r="CC53" s="38">
        <v>374.00000000000006</v>
      </c>
      <c r="CE53" s="36">
        <v>1291.96</v>
      </c>
      <c r="CG53" s="36">
        <v>375.93</v>
      </c>
      <c r="CH53" s="36">
        <v>222.21</v>
      </c>
      <c r="CI53" s="36">
        <v>299.07</v>
      </c>
      <c r="CJ53" s="36">
        <v>19188.2</v>
      </c>
      <c r="CK53" s="36">
        <v>9074.58</v>
      </c>
      <c r="CL53" s="36">
        <v>14131.39</v>
      </c>
      <c r="CM53" s="36">
        <v>428.83</v>
      </c>
      <c r="CN53" s="36">
        <v>270.64</v>
      </c>
      <c r="CO53" s="36">
        <v>349.76</v>
      </c>
      <c r="CP53" s="36">
        <v>33.92</v>
      </c>
      <c r="CQ53" s="36">
        <v>8.32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31</v>
      </c>
      <c r="G55" s="16"/>
      <c r="H55" s="16">
        <v>57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7:CC57"/>
    <mergeCell ref="G1:CC1"/>
    <mergeCell ref="I8:I9"/>
    <mergeCell ref="A2:I2"/>
    <mergeCell ref="A8:A9"/>
    <mergeCell ref="B8:B9"/>
    <mergeCell ref="A31:CC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10.8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100</v>
      </c>
      <c r="F30" s="67">
        <v>20.64</v>
      </c>
      <c r="G30" s="66">
        <v>52.769999999999996</v>
      </c>
      <c r="H30" s="66">
        <v>0.8</v>
      </c>
      <c r="I30" s="66">
        <v>0.4</v>
      </c>
      <c r="J30" s="68">
        <v>11.9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45050</v>
      </c>
      <c r="C1">
        <f>YEAR(Дата_Сост)</f>
        <v>2023</v>
      </c>
      <c r="D1">
        <f>MONTH(Дата_Сост)</f>
        <v>5</v>
      </c>
      <c r="E1">
        <f>DAY(Дата_Сост)</f>
        <v>4</v>
      </c>
    </row>
    <row r="2" spans="1:5">
      <c r="A2" t="s">
        <v>82</v>
      </c>
      <c r="B2" s="2">
        <v>45040.616886574076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2023-04-24T09:50:58Z</dcterms:modified>
</cp:coreProperties>
</file>