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<sst xmlns="http://schemas.openxmlformats.org/spreadsheetml/2006/main" count="187" uniqueCount="156">
  <si>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</si>
  <si>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</si>
  <si>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</si>
  <si>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</si>
  <si>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</si>
  <si>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</si>
  <si>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</si>
  <si>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</si>
  <si>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</si>
  <si>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</si>
  <si>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</si>
  <si>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</si>
  <si>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</si>
  <si>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</si>
  <si>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</si>
  <si>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</si>
  <si>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</si>
  <si>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</si>
  <si>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</si>
  <si>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</si>
  <si>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</si>
  <si>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</si>
  <si>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</si>
  <si>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</si>
  <si>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</si>
  <si>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</si>
  <si>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</si>
  <si>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</si>
  <si>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</si>
  <si>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</si>
  <si>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</si>
  <si>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</si>
  <si>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</si>
  <si>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</si>
  <si>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</si>
  <si>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</si>
  <si>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</si>
  <si>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</si>
  <si>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</si>
  <si>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</si>
  <si>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</si>
  <si>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</si>
  <si>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</si>
  <si>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</si>
  <si>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</si>
  <si>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</si>
  <si>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</si>
  <si>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</si>
  <si>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</si>
  <si>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</si>
  <si>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</si>
  <si>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</si>
  <si>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</si>
  <si>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</si>
  <si>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</si>
  <si>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</si>
  <si>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</si>
  <si>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</si>
  <si>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</si>
  <si>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</si>
  <si>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</si>
  <si>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</si>
  <si>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</si>
  <si>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</si>
  <si>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</si>
  <si>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</si>
  <si>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</si>
  <si>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</si>
  <si>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</si>
  <si>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</si>
  <si>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</si>
  <si>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</si>
  <si>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</si>
  <si>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</si>
  <si>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</si>
  <si>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</si>
  <si>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</si>
  <si>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</si>
  <si>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</si>
  <si>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</si>
  <si>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</si>
  <si>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</si>
  <si>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</si>
  <si>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</si>
  <si>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</si>
  <si>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</si>
  <si>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</si>
  <si>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</si>
  <si>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</si>
  <si>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</si>
  <si>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</si>
  <si>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</si>
  <si>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</si>
  <si>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</si>
  <si>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</si>
  <si>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</si>
  <si>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</si>
  <si>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</si>
  <si>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</si>
  <si>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</si>
  <si>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</si>
  <si>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</si>
  <si>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</si>
  <si>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</si>
  <si>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</si>
  <si>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</si>
  <si>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</si>
  <si>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</si>
  <si>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</si>
  <si>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</si>
  <si>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Киви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</si>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</sst>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3" sqref="I6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18.5.2023г.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мая 2023 г."</f>
        <v>18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17.43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10.56</v>
      </c>
    </row>
    <row r="12" spans="1:96" s="23" customFormat="1">
      <c r="A12" s="23" t="str">
        <f>"-"</f>
        <v>-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10.73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6.5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10.23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6.2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2.65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2.21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1.1000000000000001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17.170000000000002</v>
      </c>
      <c r="E16" s="29">
        <v>7.52</v>
      </c>
      <c r="F16" s="29">
        <v>18.7</v>
      </c>
      <c r="G16" s="29">
        <v>1.1599999999999999</v>
      </c>
      <c r="H16" s="29">
        <v>68.819999999999993</v>
      </c>
      <c r="I16" s="29">
        <v>512.86</v>
      </c>
      <c r="J16" s="30">
        <v>9.99</v>
      </c>
      <c r="K16" s="30">
        <v>0.33</v>
      </c>
      <c r="L16" s="30">
        <v>0</v>
      </c>
      <c r="M16" s="30">
        <v>0</v>
      </c>
      <c r="N16" s="30">
        <v>7.85</v>
      </c>
      <c r="O16" s="30">
        <v>58.84</v>
      </c>
      <c r="P16" s="30">
        <v>2.12</v>
      </c>
      <c r="Q16" s="30">
        <v>0</v>
      </c>
      <c r="R16" s="30">
        <v>0</v>
      </c>
      <c r="S16" s="30">
        <v>0.2</v>
      </c>
      <c r="T16" s="30">
        <v>3.3</v>
      </c>
      <c r="U16" s="30">
        <v>525.47</v>
      </c>
      <c r="V16" s="30">
        <v>124.61</v>
      </c>
      <c r="W16" s="30">
        <v>116.09</v>
      </c>
      <c r="X16" s="30">
        <v>16.18</v>
      </c>
      <c r="Y16" s="30">
        <v>169.54</v>
      </c>
      <c r="Z16" s="30">
        <v>1.97</v>
      </c>
      <c r="AA16" s="30">
        <v>167.6</v>
      </c>
      <c r="AB16" s="30">
        <v>79.599999999999994</v>
      </c>
      <c r="AC16" s="30">
        <v>200.3</v>
      </c>
      <c r="AD16" s="30">
        <v>1.42</v>
      </c>
      <c r="AE16" s="30">
        <v>0.09</v>
      </c>
      <c r="AF16" s="30">
        <v>0.23</v>
      </c>
      <c r="AG16" s="30">
        <v>0.57999999999999996</v>
      </c>
      <c r="AH16" s="30">
        <v>3.97</v>
      </c>
      <c r="AI16" s="30">
        <v>0.03</v>
      </c>
      <c r="AJ16" s="30">
        <v>0</v>
      </c>
      <c r="AK16" s="30">
        <v>909.77</v>
      </c>
      <c r="AL16" s="30">
        <v>754.67</v>
      </c>
      <c r="AM16" s="30">
        <v>1352.53</v>
      </c>
      <c r="AN16" s="30">
        <v>742.88</v>
      </c>
      <c r="AO16" s="30">
        <v>362.85</v>
      </c>
      <c r="AP16" s="30">
        <v>619.70000000000005</v>
      </c>
      <c r="AQ16" s="30">
        <v>246.43</v>
      </c>
      <c r="AR16" s="30">
        <v>856.32</v>
      </c>
      <c r="AS16" s="30">
        <v>651.79</v>
      </c>
      <c r="AT16" s="30">
        <v>776.46</v>
      </c>
      <c r="AU16" s="30">
        <v>955.75</v>
      </c>
      <c r="AV16" s="30">
        <v>466.32</v>
      </c>
      <c r="AW16" s="30">
        <v>531.19000000000005</v>
      </c>
      <c r="AX16" s="30">
        <v>3973.98</v>
      </c>
      <c r="AY16" s="30">
        <v>5.6</v>
      </c>
      <c r="AZ16" s="30">
        <v>1280.08</v>
      </c>
      <c r="BA16" s="30">
        <v>927.89</v>
      </c>
      <c r="BB16" s="30">
        <v>564.72</v>
      </c>
      <c r="BC16" s="30">
        <v>330.48</v>
      </c>
      <c r="BD16" s="30">
        <v>0.39</v>
      </c>
      <c r="BE16" s="30">
        <v>0.19</v>
      </c>
      <c r="BF16" s="30">
        <v>0.13</v>
      </c>
      <c r="BG16" s="30">
        <v>0.33</v>
      </c>
      <c r="BH16" s="30">
        <v>0.35</v>
      </c>
      <c r="BI16" s="30">
        <v>1.36</v>
      </c>
      <c r="BJ16" s="30">
        <v>0.03</v>
      </c>
      <c r="BK16" s="30">
        <v>3.86</v>
      </c>
      <c r="BL16" s="30">
        <v>0.02</v>
      </c>
      <c r="BM16" s="30">
        <v>1.29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3.23</v>
      </c>
      <c r="BT16" s="30">
        <v>0</v>
      </c>
      <c r="BU16" s="30">
        <v>0</v>
      </c>
      <c r="BV16" s="30">
        <v>0.6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428.54</v>
      </c>
      <c r="CC16" s="29">
        <f>SUM($CC$10:$CC$15)</f>
        <v>42.14</v>
      </c>
      <c r="CD16" s="27">
        <f>$I$16/$I$53*100</f>
        <v>16.88144541986366</v>
      </c>
      <c r="CE16" s="27">
        <v>180.87</v>
      </c>
      <c r="CG16" s="27">
        <v>36.700000000000003</v>
      </c>
      <c r="CH16" s="27">
        <v>22.87</v>
      </c>
      <c r="CI16" s="27">
        <v>29.79</v>
      </c>
      <c r="CJ16" s="27">
        <v>2914.91</v>
      </c>
      <c r="CK16" s="27">
        <v>1736.06</v>
      </c>
      <c r="CL16" s="27">
        <v>2325.4899999999998</v>
      </c>
      <c r="CM16" s="27">
        <v>43.42</v>
      </c>
      <c r="CN16" s="27">
        <v>29.29</v>
      </c>
      <c r="CO16" s="27">
        <v>36.35</v>
      </c>
      <c r="CP16" s="27">
        <v>6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7.75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4.7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9.92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6.01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12.89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7.81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49.91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30.41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16.849643977500001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2.91</v>
      </c>
      <c r="CE22" s="23">
        <v>5.18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0.5</v>
      </c>
      <c r="CR22" s="23">
        <v>1.77</v>
      </c>
    </row>
    <row r="23" spans="1:96" s="23" customFormat="1">
      <c r="A23" s="23" t="str">
        <f>"2"</f>
        <v>2</v>
      </c>
      <c r="B23" s="24" t="s">
        <v>96</v>
      </c>
      <c r="C23" s="25" t="str">
        <f>"40"</f>
        <v>40</v>
      </c>
      <c r="D23" s="25">
        <v>2.64</v>
      </c>
      <c r="E23" s="25">
        <v>0</v>
      </c>
      <c r="F23" s="25">
        <v>0.26</v>
      </c>
      <c r="G23" s="25">
        <v>0.26</v>
      </c>
      <c r="H23" s="25">
        <v>18.760000000000002</v>
      </c>
      <c r="I23" s="25">
        <v>89.560399999999987</v>
      </c>
      <c r="J23" s="26">
        <v>0</v>
      </c>
      <c r="K23" s="26">
        <v>0</v>
      </c>
      <c r="L23" s="26">
        <v>0</v>
      </c>
      <c r="M23" s="26">
        <v>0</v>
      </c>
      <c r="N23" s="26">
        <v>0.44</v>
      </c>
      <c r="O23" s="26">
        <v>18.239999999999998</v>
      </c>
      <c r="P23" s="26">
        <v>0.08</v>
      </c>
      <c r="Q23" s="26">
        <v>0</v>
      </c>
      <c r="R23" s="26">
        <v>0</v>
      </c>
      <c r="S23" s="26">
        <v>0</v>
      </c>
      <c r="T23" s="26">
        <v>0.72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127.72</v>
      </c>
      <c r="AL23" s="26">
        <v>132.94</v>
      </c>
      <c r="AM23" s="26">
        <v>203.58</v>
      </c>
      <c r="AN23" s="26">
        <v>67.510000000000005</v>
      </c>
      <c r="AO23" s="26">
        <v>40.020000000000003</v>
      </c>
      <c r="AP23" s="26">
        <v>80.040000000000006</v>
      </c>
      <c r="AQ23" s="26">
        <v>30.28</v>
      </c>
      <c r="AR23" s="26">
        <v>144.77000000000001</v>
      </c>
      <c r="AS23" s="26">
        <v>89.78</v>
      </c>
      <c r="AT23" s="26">
        <v>125.28</v>
      </c>
      <c r="AU23" s="26">
        <v>103.36</v>
      </c>
      <c r="AV23" s="26">
        <v>54.29</v>
      </c>
      <c r="AW23" s="26">
        <v>96.05</v>
      </c>
      <c r="AX23" s="26">
        <v>803.18</v>
      </c>
      <c r="AY23" s="26">
        <v>0</v>
      </c>
      <c r="AZ23" s="26">
        <v>261.7</v>
      </c>
      <c r="BA23" s="26">
        <v>113.8</v>
      </c>
      <c r="BB23" s="26">
        <v>75.52</v>
      </c>
      <c r="BC23" s="26">
        <v>59.86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15.64</v>
      </c>
      <c r="CC23" s="25">
        <v>2.12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1.77</v>
      </c>
    </row>
    <row r="24" spans="1:96" s="23" customFormat="1">
      <c r="A24" s="23" t="str">
        <f>"3"</f>
        <v>3</v>
      </c>
      <c r="B24" s="24" t="s">
        <v>105</v>
      </c>
      <c r="C24" s="25" t="str">
        <f>"30,3"</f>
        <v>30,3</v>
      </c>
      <c r="D24" s="25">
        <v>2</v>
      </c>
      <c r="E24" s="25">
        <v>0</v>
      </c>
      <c r="F24" s="25">
        <v>0.36</v>
      </c>
      <c r="G24" s="25">
        <v>0.36</v>
      </c>
      <c r="H24" s="25">
        <v>12.64</v>
      </c>
      <c r="I24" s="25">
        <v>58.594140000000003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9.76</v>
      </c>
      <c r="P24" s="26">
        <v>2.5099999999999998</v>
      </c>
      <c r="Q24" s="26">
        <v>0</v>
      </c>
      <c r="R24" s="26">
        <v>0</v>
      </c>
      <c r="S24" s="26">
        <v>0.3</v>
      </c>
      <c r="T24" s="26">
        <v>0.76</v>
      </c>
      <c r="U24" s="26">
        <v>184.83</v>
      </c>
      <c r="V24" s="26">
        <v>74.239999999999995</v>
      </c>
      <c r="W24" s="26">
        <v>10.61</v>
      </c>
      <c r="X24" s="26">
        <v>14.24</v>
      </c>
      <c r="Y24" s="26">
        <v>47.87</v>
      </c>
      <c r="Z24" s="26">
        <v>1.18</v>
      </c>
      <c r="AA24" s="26">
        <v>0</v>
      </c>
      <c r="AB24" s="26">
        <v>1.52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0.61</v>
      </c>
      <c r="AI24" s="26">
        <v>0</v>
      </c>
      <c r="AJ24" s="26">
        <v>0</v>
      </c>
      <c r="AK24" s="26">
        <v>97.57</v>
      </c>
      <c r="AL24" s="26">
        <v>75.14</v>
      </c>
      <c r="AM24" s="26">
        <v>129.38</v>
      </c>
      <c r="AN24" s="26">
        <v>67.569999999999993</v>
      </c>
      <c r="AO24" s="26">
        <v>28.18</v>
      </c>
      <c r="AP24" s="26">
        <v>59.99</v>
      </c>
      <c r="AQ24" s="26">
        <v>24.24</v>
      </c>
      <c r="AR24" s="26">
        <v>112.41</v>
      </c>
      <c r="AS24" s="26">
        <v>89.99</v>
      </c>
      <c r="AT24" s="26">
        <v>88.17</v>
      </c>
      <c r="AU24" s="26">
        <v>140.59</v>
      </c>
      <c r="AV24" s="26">
        <v>37.57</v>
      </c>
      <c r="AW24" s="26">
        <v>93.93</v>
      </c>
      <c r="AX24" s="26">
        <v>463.29</v>
      </c>
      <c r="AY24" s="26">
        <v>0</v>
      </c>
      <c r="AZ24" s="26">
        <v>159.38</v>
      </c>
      <c r="BA24" s="26">
        <v>88.17</v>
      </c>
      <c r="BB24" s="26">
        <v>54.54</v>
      </c>
      <c r="BC24" s="26">
        <v>39.39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0.15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14.24</v>
      </c>
      <c r="CC24" s="25">
        <v>1.68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1.4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0.67</v>
      </c>
      <c r="E25" s="21">
        <v>0</v>
      </c>
      <c r="F25" s="21">
        <v>0.27</v>
      </c>
      <c r="G25" s="21">
        <v>0.27</v>
      </c>
      <c r="H25" s="21">
        <v>23.62</v>
      </c>
      <c r="I25" s="21">
        <v>90.302599999999998</v>
      </c>
      <c r="J25" s="22">
        <v>0.04</v>
      </c>
      <c r="K25" s="22">
        <v>0</v>
      </c>
      <c r="L25" s="22">
        <v>0</v>
      </c>
      <c r="M25" s="22">
        <v>0</v>
      </c>
      <c r="N25" s="22">
        <v>18.03</v>
      </c>
      <c r="O25" s="22">
        <v>1.18</v>
      </c>
      <c r="P25" s="22">
        <v>4.41</v>
      </c>
      <c r="Q25" s="22">
        <v>0</v>
      </c>
      <c r="R25" s="22">
        <v>0</v>
      </c>
      <c r="S25" s="22">
        <v>1</v>
      </c>
      <c r="T25" s="22">
        <v>0.95</v>
      </c>
      <c r="U25" s="22">
        <v>2.2799999999999998</v>
      </c>
      <c r="V25" s="22">
        <v>10.199999999999999</v>
      </c>
      <c r="W25" s="22">
        <v>11.93</v>
      </c>
      <c r="X25" s="22">
        <v>3.23</v>
      </c>
      <c r="Y25" s="22">
        <v>3.16</v>
      </c>
      <c r="Z25" s="22">
        <v>0.61</v>
      </c>
      <c r="AA25" s="22">
        <v>0</v>
      </c>
      <c r="AB25" s="22">
        <v>882</v>
      </c>
      <c r="AC25" s="22">
        <v>163.4</v>
      </c>
      <c r="AD25" s="22">
        <v>0.76</v>
      </c>
      <c r="AE25" s="22">
        <v>0.01</v>
      </c>
      <c r="AF25" s="22">
        <v>0.05</v>
      </c>
      <c r="AG25" s="22">
        <v>0.2</v>
      </c>
      <c r="AH25" s="22">
        <v>0.28000000000000003</v>
      </c>
      <c r="AI25" s="22">
        <v>80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232.81</v>
      </c>
      <c r="CC25" s="21">
        <v>11.08</v>
      </c>
      <c r="CE25" s="19">
        <v>147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6.71</v>
      </c>
    </row>
    <row r="26" spans="1:96" s="27" customFormat="1" ht="11.4">
      <c r="B26" s="28" t="s">
        <v>107</v>
      </c>
      <c r="C26" s="29"/>
      <c r="D26" s="29">
        <v>25.64</v>
      </c>
      <c r="E26" s="29">
        <v>11.96</v>
      </c>
      <c r="F26" s="29">
        <v>23.23</v>
      </c>
      <c r="G26" s="29">
        <v>11.7</v>
      </c>
      <c r="H26" s="29">
        <v>121.49</v>
      </c>
      <c r="I26" s="29">
        <v>781.79</v>
      </c>
      <c r="J26" s="30">
        <v>9.39</v>
      </c>
      <c r="K26" s="30">
        <v>7.24</v>
      </c>
      <c r="L26" s="30">
        <v>0</v>
      </c>
      <c r="M26" s="30">
        <v>0</v>
      </c>
      <c r="N26" s="30">
        <v>29.3</v>
      </c>
      <c r="O26" s="30">
        <v>80.319999999999993</v>
      </c>
      <c r="P26" s="30">
        <v>11.88</v>
      </c>
      <c r="Q26" s="30">
        <v>0</v>
      </c>
      <c r="R26" s="30">
        <v>0</v>
      </c>
      <c r="S26" s="30">
        <v>1.92</v>
      </c>
      <c r="T26" s="30">
        <v>8.2899999999999991</v>
      </c>
      <c r="U26" s="30">
        <v>1358.67</v>
      </c>
      <c r="V26" s="30">
        <v>783.24</v>
      </c>
      <c r="W26" s="30">
        <v>98.66</v>
      </c>
      <c r="X26" s="30">
        <v>89.61</v>
      </c>
      <c r="Y26" s="30">
        <v>311.16000000000003</v>
      </c>
      <c r="Z26" s="30">
        <v>5.62</v>
      </c>
      <c r="AA26" s="30">
        <v>21.1</v>
      </c>
      <c r="AB26" s="30">
        <v>2171.88</v>
      </c>
      <c r="AC26" s="30">
        <v>459.54</v>
      </c>
      <c r="AD26" s="30">
        <v>6.99</v>
      </c>
      <c r="AE26" s="30">
        <v>0.21</v>
      </c>
      <c r="AF26" s="30">
        <v>0.26</v>
      </c>
      <c r="AG26" s="30">
        <v>4.9400000000000004</v>
      </c>
      <c r="AH26" s="30">
        <v>10.029999999999999</v>
      </c>
      <c r="AI26" s="30">
        <v>93.17</v>
      </c>
      <c r="AJ26" s="30">
        <v>0</v>
      </c>
      <c r="AK26" s="30">
        <v>1275.29</v>
      </c>
      <c r="AL26" s="30">
        <v>1039.08</v>
      </c>
      <c r="AM26" s="30">
        <v>1849.59</v>
      </c>
      <c r="AN26" s="30">
        <v>1473.65</v>
      </c>
      <c r="AO26" s="30">
        <v>500.73</v>
      </c>
      <c r="AP26" s="30">
        <v>910.78</v>
      </c>
      <c r="AQ26" s="30">
        <v>282.23</v>
      </c>
      <c r="AR26" s="30">
        <v>1121.3800000000001</v>
      </c>
      <c r="AS26" s="30">
        <v>1240.92</v>
      </c>
      <c r="AT26" s="30">
        <v>1363.02</v>
      </c>
      <c r="AU26" s="30">
        <v>2040.07</v>
      </c>
      <c r="AV26" s="30">
        <v>716.02</v>
      </c>
      <c r="AW26" s="30">
        <v>1095.67</v>
      </c>
      <c r="AX26" s="30">
        <v>4693.78</v>
      </c>
      <c r="AY26" s="30">
        <v>185.96</v>
      </c>
      <c r="AZ26" s="30">
        <v>1247.6199999999999</v>
      </c>
      <c r="BA26" s="30">
        <v>1033.0999999999999</v>
      </c>
      <c r="BB26" s="30">
        <v>823.82</v>
      </c>
      <c r="BC26" s="30">
        <v>397.5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1.63</v>
      </c>
      <c r="BL26" s="30">
        <v>0</v>
      </c>
      <c r="BM26" s="30">
        <v>0.67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0.1</v>
      </c>
      <c r="BS26" s="30">
        <v>3.14</v>
      </c>
      <c r="BT26" s="30">
        <v>0</v>
      </c>
      <c r="BU26" s="30">
        <v>0</v>
      </c>
      <c r="BV26" s="30">
        <v>6.3</v>
      </c>
      <c r="BW26" s="30">
        <v>0.04</v>
      </c>
      <c r="BX26" s="30">
        <v>0</v>
      </c>
      <c r="BY26" s="30">
        <v>0</v>
      </c>
      <c r="BZ26" s="30">
        <v>0</v>
      </c>
      <c r="CA26" s="30">
        <v>0</v>
      </c>
      <c r="CB26" s="30">
        <v>783.18</v>
      </c>
      <c r="CC26" s="29">
        <f>SUM($CC$17:$CC$25)</f>
        <v>98.26</v>
      </c>
      <c r="CD26" s="27">
        <f>$I$26/$I$53*100</f>
        <v>25.733621679981301</v>
      </c>
      <c r="CE26" s="27">
        <v>383.08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10.72</v>
      </c>
      <c r="CQ26" s="27">
        <v>2.85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"13"</f>
        <v>13</v>
      </c>
      <c r="B29" s="20" t="s">
        <v>110</v>
      </c>
      <c r="C29" s="21" t="str">
        <f>"100"</f>
        <v>100</v>
      </c>
      <c r="D29" s="21">
        <v>0.8</v>
      </c>
      <c r="E29" s="21">
        <v>0</v>
      </c>
      <c r="F29" s="21">
        <v>0.4</v>
      </c>
      <c r="G29" s="21">
        <v>0.4</v>
      </c>
      <c r="H29" s="21">
        <v>11.9</v>
      </c>
      <c r="I29" s="21">
        <v>52.769999999999996</v>
      </c>
      <c r="J29" s="22">
        <v>0.1</v>
      </c>
      <c r="K29" s="22">
        <v>0</v>
      </c>
      <c r="L29" s="22">
        <v>0</v>
      </c>
      <c r="M29" s="22">
        <v>0</v>
      </c>
      <c r="N29" s="22">
        <v>7.8</v>
      </c>
      <c r="O29" s="22">
        <v>0.3</v>
      </c>
      <c r="P29" s="22">
        <v>3.8</v>
      </c>
      <c r="Q29" s="22">
        <v>0</v>
      </c>
      <c r="R29" s="22">
        <v>0</v>
      </c>
      <c r="S29" s="22">
        <v>2.5</v>
      </c>
      <c r="T29" s="22">
        <v>0.6</v>
      </c>
      <c r="U29" s="22">
        <v>5</v>
      </c>
      <c r="V29" s="22">
        <v>300</v>
      </c>
      <c r="W29" s="22">
        <v>40</v>
      </c>
      <c r="X29" s="22">
        <v>25</v>
      </c>
      <c r="Y29" s="22">
        <v>34</v>
      </c>
      <c r="Z29" s="22">
        <v>0.8</v>
      </c>
      <c r="AA29" s="22">
        <v>0</v>
      </c>
      <c r="AB29" s="22">
        <v>90</v>
      </c>
      <c r="AC29" s="22">
        <v>15</v>
      </c>
      <c r="AD29" s="22">
        <v>0.3</v>
      </c>
      <c r="AE29" s="22">
        <v>0.02</v>
      </c>
      <c r="AF29" s="22">
        <v>0.04</v>
      </c>
      <c r="AG29" s="22">
        <v>0.4</v>
      </c>
      <c r="AH29" s="22">
        <v>0.5</v>
      </c>
      <c r="AI29" s="22">
        <v>180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0.01</v>
      </c>
      <c r="BL29" s="22">
        <v>0</v>
      </c>
      <c r="BM29" s="22">
        <v>0.01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0.04</v>
      </c>
      <c r="BT29" s="22">
        <v>0</v>
      </c>
      <c r="BU29" s="22">
        <v>0</v>
      </c>
      <c r="BV29" s="22">
        <v>0.21</v>
      </c>
      <c r="BW29" s="22">
        <v>0.04</v>
      </c>
      <c r="BX29" s="22">
        <v>0</v>
      </c>
      <c r="BY29" s="22">
        <v>0</v>
      </c>
      <c r="BZ29" s="22">
        <v>0</v>
      </c>
      <c r="CA29" s="22">
        <v>0</v>
      </c>
      <c r="CB29" s="22">
        <v>83.8</v>
      </c>
      <c r="CC29" s="21">
        <v>22.8</v>
      </c>
      <c r="CE29" s="19">
        <v>15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19</v>
      </c>
    </row>
    <row r="30" spans="1:96" s="27" customFormat="1" ht="11.4">
      <c r="B30" s="28" t="s">
        <v>111</v>
      </c>
      <c r="C30" s="29"/>
      <c r="D30" s="29">
        <v>1.8</v>
      </c>
      <c r="E30" s="29">
        <v>0</v>
      </c>
      <c r="F30" s="29">
        <v>0.6</v>
      </c>
      <c r="G30" s="29">
        <v>0.4</v>
      </c>
      <c r="H30" s="29">
        <v>32.5</v>
      </c>
      <c r="I30" s="29">
        <v>139.25</v>
      </c>
      <c r="J30" s="30">
        <v>0.1</v>
      </c>
      <c r="K30" s="30">
        <v>0</v>
      </c>
      <c r="L30" s="30">
        <v>0</v>
      </c>
      <c r="M30" s="30">
        <v>0</v>
      </c>
      <c r="N30" s="30">
        <v>27.6</v>
      </c>
      <c r="O30" s="30">
        <v>0.7</v>
      </c>
      <c r="P30" s="30">
        <v>4.2</v>
      </c>
      <c r="Q30" s="30">
        <v>0</v>
      </c>
      <c r="R30" s="30">
        <v>0</v>
      </c>
      <c r="S30" s="30">
        <v>3.5</v>
      </c>
      <c r="T30" s="30">
        <v>1.2</v>
      </c>
      <c r="U30" s="30">
        <v>17</v>
      </c>
      <c r="V30" s="30">
        <v>540</v>
      </c>
      <c r="W30" s="30">
        <v>54</v>
      </c>
      <c r="X30" s="30">
        <v>33</v>
      </c>
      <c r="Y30" s="30">
        <v>48</v>
      </c>
      <c r="Z30" s="30">
        <v>3.6</v>
      </c>
      <c r="AA30" s="30">
        <v>0</v>
      </c>
      <c r="AB30" s="30">
        <v>90</v>
      </c>
      <c r="AC30" s="30">
        <v>15</v>
      </c>
      <c r="AD30" s="30">
        <v>0.5</v>
      </c>
      <c r="AE30" s="30">
        <v>0.04</v>
      </c>
      <c r="AF30" s="30">
        <v>0.06</v>
      </c>
      <c r="AG30" s="30">
        <v>0.6</v>
      </c>
      <c r="AH30" s="30">
        <v>0.9</v>
      </c>
      <c r="AI30" s="30">
        <v>184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0.01</v>
      </c>
      <c r="BL30" s="30">
        <v>0</v>
      </c>
      <c r="BM30" s="30">
        <v>0.01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0.04</v>
      </c>
      <c r="BT30" s="30">
        <v>0</v>
      </c>
      <c r="BU30" s="30">
        <v>0</v>
      </c>
      <c r="BV30" s="30">
        <v>0.21</v>
      </c>
      <c r="BW30" s="30">
        <v>0.04</v>
      </c>
      <c r="BX30" s="30">
        <v>0</v>
      </c>
      <c r="BY30" s="30">
        <v>0</v>
      </c>
      <c r="BZ30" s="30">
        <v>0</v>
      </c>
      <c r="CA30" s="30">
        <v>0</v>
      </c>
      <c r="CB30" s="30">
        <v>260</v>
      </c>
      <c r="CC30" s="29">
        <f>SUM($CC$27:$CC$29)</f>
        <v>33.6</v>
      </c>
      <c r="CD30" s="27">
        <f>$I$30/$I$53*100</f>
        <v>4.5835925490699498</v>
      </c>
      <c r="CE30" s="27">
        <v>15</v>
      </c>
      <c r="CG30" s="27">
        <v>4</v>
      </c>
      <c r="CH30" s="27">
        <v>4</v>
      </c>
      <c r="CI30" s="27">
        <v>4</v>
      </c>
      <c r="CJ30" s="27">
        <v>400</v>
      </c>
      <c r="CK30" s="27">
        <v>182</v>
      </c>
      <c r="CL30" s="27">
        <v>291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20.92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12.68</v>
      </c>
    </row>
    <row r="34" spans="1:96" s="23" customFormat="1">
      <c r="A34" s="23" t="str">
        <f>"10"</f>
        <v>10</v>
      </c>
      <c r="B34" s="24" t="s">
        <v>94</v>
      </c>
      <c r="C34" s="25" t="str">
        <f>"20"</f>
        <v>20</v>
      </c>
      <c r="D34" s="25">
        <v>0.16</v>
      </c>
      <c r="E34" s="25">
        <v>0.16</v>
      </c>
      <c r="F34" s="25">
        <v>14.5</v>
      </c>
      <c r="G34" s="25">
        <v>0</v>
      </c>
      <c r="H34" s="25">
        <v>0.26</v>
      </c>
      <c r="I34" s="25">
        <v>132.12799999999999</v>
      </c>
      <c r="J34" s="26">
        <v>9.42</v>
      </c>
      <c r="K34" s="26">
        <v>0.44</v>
      </c>
      <c r="L34" s="26">
        <v>0</v>
      </c>
      <c r="M34" s="26">
        <v>0</v>
      </c>
      <c r="N34" s="26">
        <v>0.26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0.28000000000000003</v>
      </c>
      <c r="U34" s="26">
        <v>3</v>
      </c>
      <c r="V34" s="26">
        <v>6</v>
      </c>
      <c r="W34" s="26">
        <v>4.8</v>
      </c>
      <c r="X34" s="26">
        <v>0</v>
      </c>
      <c r="Y34" s="26">
        <v>6</v>
      </c>
      <c r="Z34" s="26">
        <v>0.04</v>
      </c>
      <c r="AA34" s="26">
        <v>80</v>
      </c>
      <c r="AB34" s="26">
        <v>60</v>
      </c>
      <c r="AC34" s="26">
        <v>90</v>
      </c>
      <c r="AD34" s="26">
        <v>0.2</v>
      </c>
      <c r="AE34" s="26">
        <v>0</v>
      </c>
      <c r="AF34" s="26">
        <v>0.02</v>
      </c>
      <c r="AG34" s="26">
        <v>0.02</v>
      </c>
      <c r="AH34" s="26">
        <v>0.04</v>
      </c>
      <c r="AI34" s="26">
        <v>0</v>
      </c>
      <c r="AJ34" s="26">
        <v>0</v>
      </c>
      <c r="AK34" s="26">
        <v>8.4</v>
      </c>
      <c r="AL34" s="26">
        <v>8.1999999999999993</v>
      </c>
      <c r="AM34" s="26">
        <v>15.2</v>
      </c>
      <c r="AN34" s="26">
        <v>9</v>
      </c>
      <c r="AO34" s="26">
        <v>3.4</v>
      </c>
      <c r="AP34" s="26">
        <v>9.4</v>
      </c>
      <c r="AQ34" s="26">
        <v>8.6</v>
      </c>
      <c r="AR34" s="26">
        <v>8.4</v>
      </c>
      <c r="AS34" s="26">
        <v>7.2</v>
      </c>
      <c r="AT34" s="26">
        <v>5.2</v>
      </c>
      <c r="AU34" s="26">
        <v>11.4</v>
      </c>
      <c r="AV34" s="26">
        <v>7</v>
      </c>
      <c r="AW34" s="26">
        <v>4.8</v>
      </c>
      <c r="AX34" s="26">
        <v>28.4</v>
      </c>
      <c r="AY34" s="26">
        <v>0</v>
      </c>
      <c r="AZ34" s="26">
        <v>9.6</v>
      </c>
      <c r="BA34" s="26">
        <v>10.8</v>
      </c>
      <c r="BB34" s="26">
        <v>8.4</v>
      </c>
      <c r="BC34" s="26">
        <v>2</v>
      </c>
      <c r="BD34" s="26">
        <v>0.54</v>
      </c>
      <c r="BE34" s="26">
        <v>0.25</v>
      </c>
      <c r="BF34" s="26">
        <v>0.13</v>
      </c>
      <c r="BG34" s="26">
        <v>0.3</v>
      </c>
      <c r="BH34" s="26">
        <v>0.34</v>
      </c>
      <c r="BI34" s="26">
        <v>1.59</v>
      </c>
      <c r="BJ34" s="26">
        <v>0</v>
      </c>
      <c r="BK34" s="26">
        <v>4.42</v>
      </c>
      <c r="BL34" s="26">
        <v>0</v>
      </c>
      <c r="BM34" s="26">
        <v>1.36</v>
      </c>
      <c r="BN34" s="26">
        <v>0</v>
      </c>
      <c r="BO34" s="26">
        <v>0</v>
      </c>
      <c r="BP34" s="26">
        <v>0</v>
      </c>
      <c r="BQ34" s="26">
        <v>0.31</v>
      </c>
      <c r="BR34" s="26">
        <v>0.46</v>
      </c>
      <c r="BS34" s="26">
        <v>3.6</v>
      </c>
      <c r="BT34" s="26">
        <v>0</v>
      </c>
      <c r="BU34" s="26">
        <v>0</v>
      </c>
      <c r="BV34" s="26">
        <v>0.18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5</v>
      </c>
      <c r="CC34" s="25">
        <v>21.45</v>
      </c>
      <c r="CE34" s="23">
        <v>90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13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10.23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6.2</v>
      </c>
    </row>
    <row r="36" spans="1:96" s="23" customFormat="1">
      <c r="A36" s="23" t="str">
        <f>"2"</f>
        <v>2</v>
      </c>
      <c r="B36" s="24" t="s">
        <v>96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2.65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2.21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1.1000000000000001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0.67</v>
      </c>
    </row>
    <row r="38" spans="1:96" s="27" customFormat="1" ht="11.4">
      <c r="B38" s="28" t="s">
        <v>113</v>
      </c>
      <c r="C38" s="29"/>
      <c r="D38" s="29">
        <v>18.97</v>
      </c>
      <c r="E38" s="29">
        <v>8.07</v>
      </c>
      <c r="F38" s="29">
        <v>27.24</v>
      </c>
      <c r="G38" s="29">
        <v>1.32</v>
      </c>
      <c r="H38" s="29">
        <v>76.75</v>
      </c>
      <c r="I38" s="29">
        <v>628.72</v>
      </c>
      <c r="J38" s="30">
        <v>15.51</v>
      </c>
      <c r="K38" s="30">
        <v>0.56999999999999995</v>
      </c>
      <c r="L38" s="30">
        <v>0</v>
      </c>
      <c r="M38" s="30">
        <v>0</v>
      </c>
      <c r="N38" s="30">
        <v>8.18</v>
      </c>
      <c r="O38" s="30">
        <v>66.05</v>
      </c>
      <c r="P38" s="30">
        <v>2.52</v>
      </c>
      <c r="Q38" s="30">
        <v>0</v>
      </c>
      <c r="R38" s="30">
        <v>0</v>
      </c>
      <c r="S38" s="30">
        <v>0.24</v>
      </c>
      <c r="T38" s="30">
        <v>3.8</v>
      </c>
      <c r="U38" s="30">
        <v>621.03</v>
      </c>
      <c r="V38" s="30">
        <v>140.69</v>
      </c>
      <c r="W38" s="30">
        <v>136.79</v>
      </c>
      <c r="X38" s="30">
        <v>18.46</v>
      </c>
      <c r="Y38" s="30">
        <v>190.48</v>
      </c>
      <c r="Z38" s="30">
        <v>2.1800000000000002</v>
      </c>
      <c r="AA38" s="30">
        <v>213.12</v>
      </c>
      <c r="AB38" s="30">
        <v>114.72</v>
      </c>
      <c r="AC38" s="30">
        <v>255.56</v>
      </c>
      <c r="AD38" s="30">
        <v>1.73</v>
      </c>
      <c r="AE38" s="30">
        <v>0.1</v>
      </c>
      <c r="AF38" s="30">
        <v>0.25</v>
      </c>
      <c r="AG38" s="30">
        <v>0.69</v>
      </c>
      <c r="AH38" s="30">
        <v>4.49</v>
      </c>
      <c r="AI38" s="30">
        <v>0.03</v>
      </c>
      <c r="AJ38" s="30">
        <v>0</v>
      </c>
      <c r="AK38" s="30">
        <v>1001.4</v>
      </c>
      <c r="AL38" s="30">
        <v>827.89</v>
      </c>
      <c r="AM38" s="30">
        <v>1491.75</v>
      </c>
      <c r="AN38" s="30">
        <v>805.94</v>
      </c>
      <c r="AO38" s="30">
        <v>392.86</v>
      </c>
      <c r="AP38" s="30">
        <v>678.59</v>
      </c>
      <c r="AQ38" s="30">
        <v>275.27</v>
      </c>
      <c r="AR38" s="30">
        <v>942.59</v>
      </c>
      <c r="AS38" s="30">
        <v>705.78</v>
      </c>
      <c r="AT38" s="30">
        <v>839.56</v>
      </c>
      <c r="AU38" s="30">
        <v>1027.3</v>
      </c>
      <c r="AV38" s="30">
        <v>521.61</v>
      </c>
      <c r="AW38" s="30">
        <v>582.04999999999995</v>
      </c>
      <c r="AX38" s="30">
        <v>4437.49</v>
      </c>
      <c r="AY38" s="30">
        <v>5.6</v>
      </c>
      <c r="AZ38" s="30">
        <v>1442.83</v>
      </c>
      <c r="BA38" s="30">
        <v>1015.1</v>
      </c>
      <c r="BB38" s="30">
        <v>624.07000000000005</v>
      </c>
      <c r="BC38" s="30">
        <v>358.97</v>
      </c>
      <c r="BD38" s="30">
        <v>0.68</v>
      </c>
      <c r="BE38" s="30">
        <v>0.32</v>
      </c>
      <c r="BF38" s="30">
        <v>0.21</v>
      </c>
      <c r="BG38" s="30">
        <v>0.51</v>
      </c>
      <c r="BH38" s="30">
        <v>0.56000000000000005</v>
      </c>
      <c r="BI38" s="30">
        <v>2.2599999999999998</v>
      </c>
      <c r="BJ38" s="30">
        <v>0.03</v>
      </c>
      <c r="BK38" s="30">
        <v>6.39</v>
      </c>
      <c r="BL38" s="30">
        <v>0.02</v>
      </c>
      <c r="BM38" s="30">
        <v>2.09</v>
      </c>
      <c r="BN38" s="30">
        <v>0.02</v>
      </c>
      <c r="BO38" s="30">
        <v>0</v>
      </c>
      <c r="BP38" s="30">
        <v>0</v>
      </c>
      <c r="BQ38" s="30">
        <v>0.43</v>
      </c>
      <c r="BR38" s="30">
        <v>0.65</v>
      </c>
      <c r="BS38" s="30">
        <v>5.31</v>
      </c>
      <c r="BT38" s="30">
        <v>0</v>
      </c>
      <c r="BU38" s="30">
        <v>0</v>
      </c>
      <c r="BV38" s="30">
        <v>0.76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466.4</v>
      </c>
      <c r="CC38" s="29">
        <f>SUM($CC$32:$CC$37)</f>
        <v>56.350000000000009</v>
      </c>
      <c r="CD38" s="27">
        <f>$I$38/$I$53*100</f>
        <v>20.695126085825919</v>
      </c>
      <c r="CE38" s="27">
        <v>232.24</v>
      </c>
      <c r="CG38" s="27">
        <v>54.68</v>
      </c>
      <c r="CH38" s="27">
        <v>32.64</v>
      </c>
      <c r="CI38" s="27">
        <v>43.66</v>
      </c>
      <c r="CJ38" s="27">
        <v>3529.08</v>
      </c>
      <c r="CK38" s="27">
        <v>2161.1799999999998</v>
      </c>
      <c r="CL38" s="27">
        <v>2845.13</v>
      </c>
      <c r="CM38" s="27">
        <v>61.67</v>
      </c>
      <c r="CN38" s="27">
        <v>40.86</v>
      </c>
      <c r="CO38" s="27">
        <v>51.27</v>
      </c>
      <c r="CP38" s="27">
        <v>6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12.92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7.83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12.4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7.51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14.51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8.7899999999999991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55.46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33.79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1.94</v>
      </c>
      <c r="CE44" s="23">
        <v>3.45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0.33</v>
      </c>
      <c r="CR44" s="23">
        <v>1.18</v>
      </c>
    </row>
    <row r="45" spans="1:96" s="23" customFormat="1">
      <c r="A45" s="23" t="str">
        <f>"2"</f>
        <v>2</v>
      </c>
      <c r="B45" s="24" t="s">
        <v>96</v>
      </c>
      <c r="C45" s="25" t="str">
        <f>"32,8"</f>
        <v>32,8</v>
      </c>
      <c r="D45" s="25">
        <v>2.17</v>
      </c>
      <c r="E45" s="25">
        <v>0</v>
      </c>
      <c r="F45" s="25">
        <v>0.22</v>
      </c>
      <c r="G45" s="25">
        <v>0.22</v>
      </c>
      <c r="H45" s="25">
        <v>15.38</v>
      </c>
      <c r="I45" s="25">
        <v>73.439527999999996</v>
      </c>
      <c r="J45" s="26">
        <v>0</v>
      </c>
      <c r="K45" s="26">
        <v>0</v>
      </c>
      <c r="L45" s="26">
        <v>0</v>
      </c>
      <c r="M45" s="26">
        <v>0</v>
      </c>
      <c r="N45" s="26">
        <v>0.36</v>
      </c>
      <c r="O45" s="26">
        <v>14.96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0.59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104.73</v>
      </c>
      <c r="AL45" s="26">
        <v>109.01</v>
      </c>
      <c r="AM45" s="26">
        <v>166.94</v>
      </c>
      <c r="AN45" s="26">
        <v>55.36</v>
      </c>
      <c r="AO45" s="26">
        <v>32.82</v>
      </c>
      <c r="AP45" s="26">
        <v>65.63</v>
      </c>
      <c r="AQ45" s="26">
        <v>24.83</v>
      </c>
      <c r="AR45" s="26">
        <v>118.71</v>
      </c>
      <c r="AS45" s="26">
        <v>73.62</v>
      </c>
      <c r="AT45" s="26">
        <v>102.73</v>
      </c>
      <c r="AU45" s="26">
        <v>84.75</v>
      </c>
      <c r="AV45" s="26">
        <v>44.52</v>
      </c>
      <c r="AW45" s="26">
        <v>78.760000000000005</v>
      </c>
      <c r="AX45" s="26">
        <v>658.61</v>
      </c>
      <c r="AY45" s="26">
        <v>0</v>
      </c>
      <c r="AZ45" s="26">
        <v>214.59</v>
      </c>
      <c r="BA45" s="26">
        <v>93.31</v>
      </c>
      <c r="BB45" s="26">
        <v>61.92</v>
      </c>
      <c r="BC45" s="26">
        <v>49.08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0.09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12.82</v>
      </c>
      <c r="CC45" s="25">
        <v>1.74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1.45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1.1100000000000001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0.92</v>
      </c>
    </row>
    <row r="47" spans="1:96" s="19" customFormat="1">
      <c r="A47" s="19" t="str">
        <f>"37/10"</f>
        <v>37/10</v>
      </c>
      <c r="B47" s="20" t="s">
        <v>106</v>
      </c>
      <c r="C47" s="21" t="str">
        <f>"180"</f>
        <v>180</v>
      </c>
      <c r="D47" s="21">
        <v>0.6</v>
      </c>
      <c r="E47" s="21">
        <v>0</v>
      </c>
      <c r="F47" s="21">
        <v>0.25</v>
      </c>
      <c r="G47" s="21">
        <v>0.25</v>
      </c>
      <c r="H47" s="21">
        <v>21.26</v>
      </c>
      <c r="I47" s="21">
        <v>81.27234</v>
      </c>
      <c r="J47" s="22">
        <v>0.04</v>
      </c>
      <c r="K47" s="22">
        <v>0</v>
      </c>
      <c r="L47" s="22">
        <v>0</v>
      </c>
      <c r="M47" s="22">
        <v>0</v>
      </c>
      <c r="N47" s="22">
        <v>16.23</v>
      </c>
      <c r="O47" s="22">
        <v>1.06</v>
      </c>
      <c r="P47" s="22">
        <v>3.97</v>
      </c>
      <c r="Q47" s="22">
        <v>0</v>
      </c>
      <c r="R47" s="22">
        <v>0</v>
      </c>
      <c r="S47" s="22">
        <v>0.9</v>
      </c>
      <c r="T47" s="22">
        <v>0.86</v>
      </c>
      <c r="U47" s="22">
        <v>2.0499999999999998</v>
      </c>
      <c r="V47" s="22">
        <v>9.18</v>
      </c>
      <c r="W47" s="22">
        <v>10.74</v>
      </c>
      <c r="X47" s="22">
        <v>2.91</v>
      </c>
      <c r="Y47" s="22">
        <v>2.85</v>
      </c>
      <c r="Z47" s="22">
        <v>0.55000000000000004</v>
      </c>
      <c r="AA47" s="22">
        <v>0</v>
      </c>
      <c r="AB47" s="22">
        <v>793.8</v>
      </c>
      <c r="AC47" s="22">
        <v>147.06</v>
      </c>
      <c r="AD47" s="22">
        <v>0.68</v>
      </c>
      <c r="AE47" s="22">
        <v>0.01</v>
      </c>
      <c r="AF47" s="22">
        <v>0.05</v>
      </c>
      <c r="AG47" s="22">
        <v>0.18</v>
      </c>
      <c r="AH47" s="22">
        <v>0.25</v>
      </c>
      <c r="AI47" s="22">
        <v>72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209.53</v>
      </c>
      <c r="CC47" s="21">
        <v>9.9700000000000006</v>
      </c>
      <c r="CE47" s="19">
        <v>132.30000000000001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9</v>
      </c>
      <c r="CQ47" s="19">
        <v>0</v>
      </c>
      <c r="CR47" s="19">
        <v>6.04</v>
      </c>
    </row>
    <row r="48" spans="1:96" s="27" customFormat="1" ht="11.4">
      <c r="B48" s="28" t="s">
        <v>115</v>
      </c>
      <c r="C48" s="29"/>
      <c r="D48" s="29">
        <v>27.33</v>
      </c>
      <c r="E48" s="29">
        <v>13.29</v>
      </c>
      <c r="F48" s="29">
        <v>27.73</v>
      </c>
      <c r="G48" s="29">
        <v>15.53</v>
      </c>
      <c r="H48" s="29">
        <v>123.48</v>
      </c>
      <c r="I48" s="29">
        <v>836.13</v>
      </c>
      <c r="J48" s="30">
        <v>10.53</v>
      </c>
      <c r="K48" s="30">
        <v>9.85</v>
      </c>
      <c r="L48" s="30">
        <v>0</v>
      </c>
      <c r="M48" s="30">
        <v>0</v>
      </c>
      <c r="N48" s="30">
        <v>31.76</v>
      </c>
      <c r="O48" s="30">
        <v>79.7</v>
      </c>
      <c r="P48" s="30">
        <v>12.02</v>
      </c>
      <c r="Q48" s="30">
        <v>0</v>
      </c>
      <c r="R48" s="30">
        <v>0</v>
      </c>
      <c r="S48" s="30">
        <v>1.91</v>
      </c>
      <c r="T48" s="30">
        <v>9.01</v>
      </c>
      <c r="U48" s="30">
        <v>1461.54</v>
      </c>
      <c r="V48" s="30">
        <v>953.73</v>
      </c>
      <c r="W48" s="30">
        <v>113.95</v>
      </c>
      <c r="X48" s="30">
        <v>101.2</v>
      </c>
      <c r="Y48" s="30">
        <v>340.41</v>
      </c>
      <c r="Z48" s="30">
        <v>6.04</v>
      </c>
      <c r="AA48" s="30">
        <v>22.8</v>
      </c>
      <c r="AB48" s="30">
        <v>2436.14</v>
      </c>
      <c r="AC48" s="30">
        <v>517.19000000000005</v>
      </c>
      <c r="AD48" s="30">
        <v>8.6999999999999993</v>
      </c>
      <c r="AE48" s="30">
        <v>0.22</v>
      </c>
      <c r="AF48" s="30">
        <v>0.28999999999999998</v>
      </c>
      <c r="AG48" s="30">
        <v>5.52</v>
      </c>
      <c r="AH48" s="30">
        <v>11.14</v>
      </c>
      <c r="AI48" s="30">
        <v>89.17</v>
      </c>
      <c r="AJ48" s="30">
        <v>0</v>
      </c>
      <c r="AK48" s="30">
        <v>1293.21</v>
      </c>
      <c r="AL48" s="30">
        <v>1053.8699999999999</v>
      </c>
      <c r="AM48" s="30">
        <v>1965.41</v>
      </c>
      <c r="AN48" s="30">
        <v>1623.15</v>
      </c>
      <c r="AO48" s="30">
        <v>541.02</v>
      </c>
      <c r="AP48" s="30">
        <v>981.93</v>
      </c>
      <c r="AQ48" s="30">
        <v>299.23</v>
      </c>
      <c r="AR48" s="30">
        <v>1171.3399999999999</v>
      </c>
      <c r="AS48" s="30">
        <v>1334.3</v>
      </c>
      <c r="AT48" s="30">
        <v>1471.47</v>
      </c>
      <c r="AU48" s="30">
        <v>2275.17</v>
      </c>
      <c r="AV48" s="30">
        <v>771.77</v>
      </c>
      <c r="AW48" s="30">
        <v>1164.96</v>
      </c>
      <c r="AX48" s="30">
        <v>4862.42</v>
      </c>
      <c r="AY48" s="30">
        <v>206.63</v>
      </c>
      <c r="AZ48" s="30">
        <v>1252.58</v>
      </c>
      <c r="BA48" s="30">
        <v>1097.33</v>
      </c>
      <c r="BB48" s="30">
        <v>888.31</v>
      </c>
      <c r="BC48" s="30">
        <v>412.6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1.95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4.0599999999999996</v>
      </c>
      <c r="BT48" s="30">
        <v>0</v>
      </c>
      <c r="BU48" s="30">
        <v>0</v>
      </c>
      <c r="BV48" s="30">
        <v>8.5399999999999991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861.2</v>
      </c>
      <c r="CC48" s="29">
        <f>SUM($CC$39:$CC$47)</f>
        <v>110.04999999999998</v>
      </c>
      <c r="CD48" s="27">
        <f>$I$48/$I$53*100</f>
        <v>27.522292553349065</v>
      </c>
      <c r="CE48" s="27">
        <v>428.82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10.199999999999999</v>
      </c>
      <c r="CQ48" s="27">
        <v>3.23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"13"</f>
        <v>13</v>
      </c>
      <c r="B51" s="20" t="s">
        <v>110</v>
      </c>
      <c r="C51" s="21" t="str">
        <f>"100"</f>
        <v>100</v>
      </c>
      <c r="D51" s="21">
        <v>0.8</v>
      </c>
      <c r="E51" s="21">
        <v>0</v>
      </c>
      <c r="F51" s="21">
        <v>0.4</v>
      </c>
      <c r="G51" s="21">
        <v>0.4</v>
      </c>
      <c r="H51" s="21">
        <v>11.9</v>
      </c>
      <c r="I51" s="21">
        <v>52.769999999999996</v>
      </c>
      <c r="J51" s="22">
        <v>0.1</v>
      </c>
      <c r="K51" s="22">
        <v>0</v>
      </c>
      <c r="L51" s="22">
        <v>0</v>
      </c>
      <c r="M51" s="22">
        <v>0</v>
      </c>
      <c r="N51" s="22">
        <v>7.8</v>
      </c>
      <c r="O51" s="22">
        <v>0.3</v>
      </c>
      <c r="P51" s="22">
        <v>3.8</v>
      </c>
      <c r="Q51" s="22">
        <v>0</v>
      </c>
      <c r="R51" s="22">
        <v>0</v>
      </c>
      <c r="S51" s="22">
        <v>2.5</v>
      </c>
      <c r="T51" s="22">
        <v>0.6</v>
      </c>
      <c r="U51" s="22">
        <v>5</v>
      </c>
      <c r="V51" s="22">
        <v>300</v>
      </c>
      <c r="W51" s="22">
        <v>40</v>
      </c>
      <c r="X51" s="22">
        <v>25</v>
      </c>
      <c r="Y51" s="22">
        <v>34</v>
      </c>
      <c r="Z51" s="22">
        <v>0.8</v>
      </c>
      <c r="AA51" s="22">
        <v>0</v>
      </c>
      <c r="AB51" s="22">
        <v>90</v>
      </c>
      <c r="AC51" s="22">
        <v>15</v>
      </c>
      <c r="AD51" s="22">
        <v>0.3</v>
      </c>
      <c r="AE51" s="22">
        <v>0.02</v>
      </c>
      <c r="AF51" s="22">
        <v>0.04</v>
      </c>
      <c r="AG51" s="22">
        <v>0.4</v>
      </c>
      <c r="AH51" s="22">
        <v>0.5</v>
      </c>
      <c r="AI51" s="22">
        <v>180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0.01</v>
      </c>
      <c r="BL51" s="22">
        <v>0</v>
      </c>
      <c r="BM51" s="22">
        <v>0.01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0.04</v>
      </c>
      <c r="BT51" s="22">
        <v>0</v>
      </c>
      <c r="BU51" s="22">
        <v>0</v>
      </c>
      <c r="BV51" s="22">
        <v>0.21</v>
      </c>
      <c r="BW51" s="22">
        <v>0.04</v>
      </c>
      <c r="BX51" s="22">
        <v>0</v>
      </c>
      <c r="BY51" s="22">
        <v>0</v>
      </c>
      <c r="BZ51" s="22">
        <v>0</v>
      </c>
      <c r="CA51" s="22">
        <v>0</v>
      </c>
      <c r="CB51" s="22">
        <v>83.8</v>
      </c>
      <c r="CC51" s="21">
        <v>22.8</v>
      </c>
      <c r="CE51" s="19">
        <v>15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19</v>
      </c>
    </row>
    <row r="52" spans="1:96" s="27" customFormat="1" ht="11.4">
      <c r="B52" s="28" t="s">
        <v>117</v>
      </c>
      <c r="C52" s="29"/>
      <c r="D52" s="29">
        <v>1.8</v>
      </c>
      <c r="E52" s="29">
        <v>0</v>
      </c>
      <c r="F52" s="29">
        <v>0.6</v>
      </c>
      <c r="G52" s="29">
        <v>0.4</v>
      </c>
      <c r="H52" s="29">
        <v>32.5</v>
      </c>
      <c r="I52" s="29">
        <v>139.25</v>
      </c>
      <c r="J52" s="30">
        <v>0.1</v>
      </c>
      <c r="K52" s="30">
        <v>0</v>
      </c>
      <c r="L52" s="30">
        <v>0</v>
      </c>
      <c r="M52" s="30">
        <v>0</v>
      </c>
      <c r="N52" s="30">
        <v>27.6</v>
      </c>
      <c r="O52" s="30">
        <v>0.7</v>
      </c>
      <c r="P52" s="30">
        <v>4.2</v>
      </c>
      <c r="Q52" s="30">
        <v>0</v>
      </c>
      <c r="R52" s="30">
        <v>0</v>
      </c>
      <c r="S52" s="30">
        <v>3.5</v>
      </c>
      <c r="T52" s="30">
        <v>1.2</v>
      </c>
      <c r="U52" s="30">
        <v>17</v>
      </c>
      <c r="V52" s="30">
        <v>540</v>
      </c>
      <c r="W52" s="30">
        <v>54</v>
      </c>
      <c r="X52" s="30">
        <v>33</v>
      </c>
      <c r="Y52" s="30">
        <v>48</v>
      </c>
      <c r="Z52" s="30">
        <v>3.6</v>
      </c>
      <c r="AA52" s="30">
        <v>0</v>
      </c>
      <c r="AB52" s="30">
        <v>90</v>
      </c>
      <c r="AC52" s="30">
        <v>15</v>
      </c>
      <c r="AD52" s="30">
        <v>0.5</v>
      </c>
      <c r="AE52" s="30">
        <v>0.04</v>
      </c>
      <c r="AF52" s="30">
        <v>0.06</v>
      </c>
      <c r="AG52" s="30">
        <v>0.6</v>
      </c>
      <c r="AH52" s="30">
        <v>0.9</v>
      </c>
      <c r="AI52" s="30">
        <v>184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0.01</v>
      </c>
      <c r="BL52" s="30">
        <v>0</v>
      </c>
      <c r="BM52" s="30">
        <v>0.01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0.04</v>
      </c>
      <c r="BT52" s="30">
        <v>0</v>
      </c>
      <c r="BU52" s="30">
        <v>0</v>
      </c>
      <c r="BV52" s="30">
        <v>0.21</v>
      </c>
      <c r="BW52" s="30">
        <v>0.04</v>
      </c>
      <c r="BX52" s="30">
        <v>0</v>
      </c>
      <c r="BY52" s="30">
        <v>0</v>
      </c>
      <c r="BZ52" s="30">
        <v>0</v>
      </c>
      <c r="CA52" s="30">
        <v>0</v>
      </c>
      <c r="CB52" s="30">
        <v>260</v>
      </c>
      <c r="CC52" s="29">
        <f>SUM($CC$49:$CC$51)</f>
        <v>33.6</v>
      </c>
      <c r="CD52" s="27">
        <f>$I$52/$I$53*100</f>
        <v>4.5835925490699498</v>
      </c>
      <c r="CE52" s="27">
        <v>15</v>
      </c>
      <c r="CG52" s="27">
        <v>3.6</v>
      </c>
      <c r="CH52" s="27">
        <v>3.6</v>
      </c>
      <c r="CI52" s="27">
        <v>3.6</v>
      </c>
      <c r="CJ52" s="27">
        <v>360</v>
      </c>
      <c r="CK52" s="27">
        <v>163.80000000000001</v>
      </c>
      <c r="CL52" s="27">
        <v>261.89999999999998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92.7</v>
      </c>
      <c r="E53" s="29">
        <v>40.840000000000003</v>
      </c>
      <c r="F53" s="29">
        <v>98.1</v>
      </c>
      <c r="G53" s="29">
        <v>30.51</v>
      </c>
      <c r="H53" s="29">
        <v>455.54</v>
      </c>
      <c r="I53" s="29">
        <v>3038.01</v>
      </c>
      <c r="J53" s="30">
        <v>45.62</v>
      </c>
      <c r="K53" s="30">
        <v>17.989999999999998</v>
      </c>
      <c r="L53" s="30">
        <v>0</v>
      </c>
      <c r="M53" s="30">
        <v>0</v>
      </c>
      <c r="N53" s="30">
        <v>132.29</v>
      </c>
      <c r="O53" s="30">
        <v>286.31</v>
      </c>
      <c r="P53" s="30">
        <v>36.94</v>
      </c>
      <c r="Q53" s="30">
        <v>0</v>
      </c>
      <c r="R53" s="30">
        <v>0</v>
      </c>
      <c r="S53" s="30">
        <v>11.27</v>
      </c>
      <c r="T53" s="30">
        <v>26.8</v>
      </c>
      <c r="U53" s="30">
        <v>4000.72</v>
      </c>
      <c r="V53" s="30">
        <v>3082.27</v>
      </c>
      <c r="W53" s="30">
        <v>573.49</v>
      </c>
      <c r="X53" s="30">
        <v>291.45</v>
      </c>
      <c r="Y53" s="30">
        <v>1107.5899999999999</v>
      </c>
      <c r="Z53" s="30">
        <v>23.02</v>
      </c>
      <c r="AA53" s="30">
        <v>424.62</v>
      </c>
      <c r="AB53" s="30">
        <v>4982.34</v>
      </c>
      <c r="AC53" s="30">
        <v>1462.58</v>
      </c>
      <c r="AD53" s="30">
        <v>19.84</v>
      </c>
      <c r="AE53" s="30">
        <v>0.69</v>
      </c>
      <c r="AF53" s="30">
        <v>1.1599999999999999</v>
      </c>
      <c r="AG53" s="30">
        <v>12.93</v>
      </c>
      <c r="AH53" s="30">
        <v>31.42</v>
      </c>
      <c r="AI53" s="30">
        <v>550.4</v>
      </c>
      <c r="AJ53" s="30">
        <v>0.8</v>
      </c>
      <c r="AK53" s="30">
        <v>4511.67</v>
      </c>
      <c r="AL53" s="30">
        <v>3715.51</v>
      </c>
      <c r="AM53" s="30">
        <v>6715.28</v>
      </c>
      <c r="AN53" s="30">
        <v>4701.62</v>
      </c>
      <c r="AO53" s="30">
        <v>1805.46</v>
      </c>
      <c r="AP53" s="30">
        <v>3223</v>
      </c>
      <c r="AQ53" s="30">
        <v>1111.1600000000001</v>
      </c>
      <c r="AR53" s="30">
        <v>4119.6400000000003</v>
      </c>
      <c r="AS53" s="30">
        <v>3984.8</v>
      </c>
      <c r="AT53" s="30">
        <v>4482.51</v>
      </c>
      <c r="AU53" s="30">
        <v>6530.28</v>
      </c>
      <c r="AV53" s="30">
        <v>2495.71</v>
      </c>
      <c r="AW53" s="30">
        <v>3417.87</v>
      </c>
      <c r="AX53" s="30">
        <v>18095.669999999998</v>
      </c>
      <c r="AY53" s="30">
        <v>403.79</v>
      </c>
      <c r="AZ53" s="30">
        <v>5263.11</v>
      </c>
      <c r="BA53" s="30">
        <v>4121.43</v>
      </c>
      <c r="BB53" s="30">
        <v>2920.92</v>
      </c>
      <c r="BC53" s="30">
        <v>1515.56</v>
      </c>
      <c r="BD53" s="30">
        <v>1.29</v>
      </c>
      <c r="BE53" s="30">
        <v>0.61</v>
      </c>
      <c r="BF53" s="30">
        <v>0.39</v>
      </c>
      <c r="BG53" s="30">
        <v>0.97</v>
      </c>
      <c r="BH53" s="30">
        <v>1.05</v>
      </c>
      <c r="BI53" s="30">
        <v>4.29</v>
      </c>
      <c r="BJ53" s="30">
        <v>0.06</v>
      </c>
      <c r="BK53" s="30">
        <v>13.87</v>
      </c>
      <c r="BL53" s="30">
        <v>0.04</v>
      </c>
      <c r="BM53" s="30">
        <v>4.92</v>
      </c>
      <c r="BN53" s="30">
        <v>0.11</v>
      </c>
      <c r="BO53" s="30">
        <v>0.15</v>
      </c>
      <c r="BP53" s="30">
        <v>0</v>
      </c>
      <c r="BQ53" s="30">
        <v>0.81</v>
      </c>
      <c r="BR53" s="30">
        <v>1.24</v>
      </c>
      <c r="BS53" s="30">
        <v>15.82</v>
      </c>
      <c r="BT53" s="30">
        <v>0</v>
      </c>
      <c r="BU53" s="30">
        <v>0</v>
      </c>
      <c r="BV53" s="30">
        <v>16.61</v>
      </c>
      <c r="BW53" s="30">
        <v>0.19</v>
      </c>
      <c r="BX53" s="30">
        <v>0</v>
      </c>
      <c r="BY53" s="30">
        <v>0</v>
      </c>
      <c r="BZ53" s="30">
        <v>0</v>
      </c>
      <c r="CA53" s="30">
        <v>0</v>
      </c>
      <c r="CB53" s="30">
        <v>3059.32</v>
      </c>
      <c r="CC53" s="29">
        <v>374.00000000000006</v>
      </c>
      <c r="CE53" s="27">
        <v>1255.01</v>
      </c>
      <c r="CG53" s="27">
        <v>375.93</v>
      </c>
      <c r="CH53" s="27">
        <v>222.21</v>
      </c>
      <c r="CI53" s="27">
        <v>299.07</v>
      </c>
      <c r="CJ53" s="27">
        <v>19188.2</v>
      </c>
      <c r="CK53" s="27">
        <v>9074.58</v>
      </c>
      <c r="CL53" s="27">
        <v>14131.39</v>
      </c>
      <c r="CM53" s="27">
        <v>428.83</v>
      </c>
      <c r="CN53" s="27">
        <v>270.64</v>
      </c>
      <c r="CO53" s="27">
        <v>349.76</v>
      </c>
      <c r="CP53" s="27">
        <v>32.92</v>
      </c>
      <c r="CQ53" s="27">
        <v>8.2799999999999994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30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100</v>
      </c>
      <c r="F30" s="55">
        <v>22.8</v>
      </c>
      <c r="G30" s="54">
        <v>52.769999999999996</v>
      </c>
      <c r="H30" s="54">
        <v>0.8</v>
      </c>
      <c r="I30" s="54">
        <v>0.4</v>
      </c>
      <c r="J30" s="56">
        <v>11.9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45064.402905092589</v>
      </c>
      <c r="C1">
        <f>YEAR(Дата_Сост)</f>
        <v>2023</v>
      </c>
      <c r="D1">
        <f>MONTH(Дата_Сост)</f>
        <v>5</v>
      </c>
      <c r="E1">
        <f>DAY(Дата_Сост)</f>
        <v>18</v>
      </c>
    </row>
    <row r="2" spans="1:5">
      <c r="A2" t="s">
        <v>82</v>
      </c>
      <c r="B2" s="2">
        <v>45055.436828703707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2023-05-09T06:07:55Z</dcterms:modified>
</cp:coreProperties>
</file>