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<sst xmlns="http://schemas.openxmlformats.org/spreadsheetml/2006/main" count="185" uniqueCount="155">
  <si>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</si>
  <si>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</si>
  <si>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</si>
  <si>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</si>
  <si>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</si>
  <si>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</si>
  <si>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</si>
  <si>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</si>
  <si>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</si>
  <si>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</si>
  <si>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</si>
  <si>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</si>
  <si>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</si>
  <si>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</si>
  <si>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</si>
  <si>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</si>
  <si>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</si>
  <si>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</si>
  <si>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</si>
  <si>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</si>
  <si>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</si>
  <si>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</si>
  <si>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</si>
  <si>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</si>
  <si>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</si>
  <si>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</si>
  <si>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</si>
  <si>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</si>
  <si>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</si>
  <si>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</si>
  <si>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</si>
  <si>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</si>
  <si>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</si>
  <si>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</si>
  <si>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</si>
  <si>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</si>
  <si>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</si>
  <si>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</si>
  <si>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</si>
  <si>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</si>
  <si>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</si>
  <si>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</si>
  <si>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</si>
  <si>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</si>
  <si>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</si>
  <si>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</si>
  <si>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</si>
  <si>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</si>
  <si>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</si>
  <si>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</si>
  <si>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</si>
  <si>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</si>
  <si>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</si>
  <si>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</si>
  <si>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</si>
  <si>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</si>
  <si>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</si>
  <si>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</si>
  <si>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</si>
  <si>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</si>
  <si>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</si>
  <si>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</si>
  <si>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</si>
  <si>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</si>
  <si>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</si>
  <si>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</si>
  <si>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</si>
  <si>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</si>
  <si>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</si>
  <si>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</si>
  <si>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</si>
  <si>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</si>
  <si>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</si>
  <si>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</si>
  <si>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</si>
  <si>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</si>
  <si>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</si>
  <si>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</si>
  <si>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</si>
  <si>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</si>
  <si>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</si>
  <si>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</si>
  <si>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</si>
  <si>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</si>
  <si>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</si>
  <si>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</si>
  <si>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</si>
  <si>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</si>
  <si>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</si>
  <si>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</si>
  <si>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</si>
  <si>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</si>
  <si>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</si>
  <si>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</si>
  <si>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</si>
  <si>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</si>
  <si>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</si>
  <si>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</si>
  <si>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</si>
  <si>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</si>
  <si>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</si>
  <si>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</si>
  <si>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</si>
  <si>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</si>
  <si>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</si>
  <si>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</si>
  <si>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</si>
  <si>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</si>
  <si>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</si>
  <si>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</si>
  <si>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</si>
  <si>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</si>
  <si>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</si>
  <si>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</si>
  <si>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</si>
  <si>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</si>
  <si>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</si>
  <si>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</si>
  <si>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</si>
  <si>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</si>
  <si>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</si>
  <si>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</si>
  <si>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</si>
  <si>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</si>
  <si>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</si>
  <si>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</si>
  <si>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</si>
  <si>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</si>
  <si>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</si>
  <si>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</si>
  <si>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</si>
  <si>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</si>
  <si>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</si>
  <si>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</si>
  <si>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</si>
  <si>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</si>
  <si>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</si>
  <si>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</si>
  <si>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</si>
  <si>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</si>
  <si>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</si>
  <si>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</si>
  <si>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</si>
  <si>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</si>
  <si>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</si>
  <si>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</si>
  <si>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</si>
  <si>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</si>
  <si>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</si>
  <si>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</si>
  <si>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</si>
  <si>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</si>
  <si>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20</t>
  </si>
  <si>
    <t xml:space="preserve"> Итого сумма с 7 до 11 лет     174,00     </t>
  </si>
  <si>
    <t>Итого с 12 и старше 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</si>
</sst>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5" workbookViewId="0">
      <selection activeCell="A30" sqref="A30:XFD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19.5.2023г.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"19 мая 2023 г."</f>
        <v>19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44.38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26.9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90.6</v>
      </c>
      <c r="AL12" s="26">
        <v>83.6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5.34</v>
      </c>
      <c r="CE12" s="23">
        <v>9.4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4.45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9.09</v>
      </c>
    </row>
    <row r="14" spans="1:96" s="23" customFormat="1">
      <c r="A14" s="23" t="str">
        <f>"2"</f>
        <v>2</v>
      </c>
      <c r="B14" s="24" t="s">
        <v>96</v>
      </c>
      <c r="C14" s="25" t="str">
        <f>"30,2"</f>
        <v>30,2</v>
      </c>
      <c r="D14" s="25">
        <v>2</v>
      </c>
      <c r="E14" s="25">
        <v>0</v>
      </c>
      <c r="F14" s="25">
        <v>0.2</v>
      </c>
      <c r="G14" s="25">
        <v>0.2</v>
      </c>
      <c r="H14" s="25">
        <v>14.16</v>
      </c>
      <c r="I14" s="25">
        <v>67.618101999999993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13.77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96.43</v>
      </c>
      <c r="AL14" s="26">
        <v>100.37</v>
      </c>
      <c r="AM14" s="26">
        <v>153.69999999999999</v>
      </c>
      <c r="AN14" s="26">
        <v>50.97</v>
      </c>
      <c r="AO14" s="26">
        <v>30.22</v>
      </c>
      <c r="AP14" s="26">
        <v>60.43</v>
      </c>
      <c r="AQ14" s="26">
        <v>22.86</v>
      </c>
      <c r="AR14" s="26">
        <v>109.3</v>
      </c>
      <c r="AS14" s="26">
        <v>67.790000000000006</v>
      </c>
      <c r="AT14" s="26">
        <v>94.59</v>
      </c>
      <c r="AU14" s="26">
        <v>78.03</v>
      </c>
      <c r="AV14" s="26">
        <v>40.99</v>
      </c>
      <c r="AW14" s="26">
        <v>72.52</v>
      </c>
      <c r="AX14" s="26">
        <v>606.4</v>
      </c>
      <c r="AY14" s="26">
        <v>0</v>
      </c>
      <c r="AZ14" s="26">
        <v>197.58</v>
      </c>
      <c r="BA14" s="26">
        <v>85.92</v>
      </c>
      <c r="BB14" s="26">
        <v>57.01</v>
      </c>
      <c r="BC14" s="26">
        <v>45.19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11.81</v>
      </c>
      <c r="CC14" s="25">
        <v>1.6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1.33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3.38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2.0499999999999998</v>
      </c>
    </row>
    <row r="16" spans="1:96" s="27" customFormat="1" ht="11.4">
      <c r="B16" s="28" t="s">
        <v>98</v>
      </c>
      <c r="C16" s="29"/>
      <c r="D16" s="29">
        <v>24.29</v>
      </c>
      <c r="E16" s="29">
        <v>19.899999999999999</v>
      </c>
      <c r="F16" s="29">
        <v>16.43</v>
      </c>
      <c r="G16" s="29">
        <v>1.64</v>
      </c>
      <c r="H16" s="29">
        <v>65.760000000000005</v>
      </c>
      <c r="I16" s="29">
        <v>506.95</v>
      </c>
      <c r="J16" s="30">
        <v>9.6199999999999992</v>
      </c>
      <c r="K16" s="30">
        <v>0.73</v>
      </c>
      <c r="L16" s="30">
        <v>0</v>
      </c>
      <c r="M16" s="30">
        <v>0</v>
      </c>
      <c r="N16" s="30">
        <v>34.39</v>
      </c>
      <c r="O16" s="30">
        <v>30.31</v>
      </c>
      <c r="P16" s="30">
        <v>1.06</v>
      </c>
      <c r="Q16" s="30">
        <v>0</v>
      </c>
      <c r="R16" s="30">
        <v>0</v>
      </c>
      <c r="S16" s="30">
        <v>1.62</v>
      </c>
      <c r="T16" s="30">
        <v>4</v>
      </c>
      <c r="U16" s="30">
        <v>571.99</v>
      </c>
      <c r="V16" s="30">
        <v>315.23</v>
      </c>
      <c r="W16" s="30">
        <v>293.14999999999998</v>
      </c>
      <c r="X16" s="30">
        <v>48.59</v>
      </c>
      <c r="Y16" s="30">
        <v>322.44</v>
      </c>
      <c r="Z16" s="30">
        <v>1</v>
      </c>
      <c r="AA16" s="30">
        <v>81.680000000000007</v>
      </c>
      <c r="AB16" s="30">
        <v>50.7</v>
      </c>
      <c r="AC16" s="30">
        <v>106.61</v>
      </c>
      <c r="AD16" s="30">
        <v>0.91</v>
      </c>
      <c r="AE16" s="30">
        <v>0.11</v>
      </c>
      <c r="AF16" s="30">
        <v>0.41</v>
      </c>
      <c r="AG16" s="30">
        <v>0.77</v>
      </c>
      <c r="AH16" s="30">
        <v>5.68</v>
      </c>
      <c r="AI16" s="30">
        <v>1.79</v>
      </c>
      <c r="AJ16" s="30">
        <v>0</v>
      </c>
      <c r="AK16" s="30">
        <v>1199.08</v>
      </c>
      <c r="AL16" s="30">
        <v>1038.76</v>
      </c>
      <c r="AM16" s="30">
        <v>1890.79</v>
      </c>
      <c r="AN16" s="30">
        <v>1334.26</v>
      </c>
      <c r="AO16" s="30">
        <v>528.34</v>
      </c>
      <c r="AP16" s="30">
        <v>900.42</v>
      </c>
      <c r="AQ16" s="30">
        <v>302.99</v>
      </c>
      <c r="AR16" s="30">
        <v>1105.1199999999999</v>
      </c>
      <c r="AS16" s="30">
        <v>310.75</v>
      </c>
      <c r="AT16" s="30">
        <v>309.89999999999998</v>
      </c>
      <c r="AU16" s="30">
        <v>399.9</v>
      </c>
      <c r="AV16" s="30">
        <v>545.63</v>
      </c>
      <c r="AW16" s="30">
        <v>215.55</v>
      </c>
      <c r="AX16" s="30">
        <v>1556.53</v>
      </c>
      <c r="AY16" s="30">
        <v>0.53</v>
      </c>
      <c r="AZ16" s="30">
        <v>548.57000000000005</v>
      </c>
      <c r="BA16" s="30">
        <v>345.35</v>
      </c>
      <c r="BB16" s="30">
        <v>1133.6600000000001</v>
      </c>
      <c r="BC16" s="30">
        <v>196.26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0.85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</v>
      </c>
      <c r="BT16" s="30">
        <v>0</v>
      </c>
      <c r="BU16" s="30">
        <v>0</v>
      </c>
      <c r="BV16" s="30">
        <v>0.89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415.2</v>
      </c>
      <c r="CC16" s="29">
        <f>SUM($CC$10:$CC$15)</f>
        <v>69.699999999999989</v>
      </c>
      <c r="CD16" s="27">
        <f>$I$16/$I$51*100</f>
        <v>15.455651320262314</v>
      </c>
      <c r="CE16" s="27">
        <v>90.13</v>
      </c>
      <c r="CG16" s="27">
        <v>69.28</v>
      </c>
      <c r="CH16" s="27">
        <v>39.74</v>
      </c>
      <c r="CI16" s="27">
        <v>54.51</v>
      </c>
      <c r="CJ16" s="27">
        <v>4780.78</v>
      </c>
      <c r="CK16" s="27">
        <v>1906.98</v>
      </c>
      <c r="CL16" s="27">
        <v>3343.88</v>
      </c>
      <c r="CM16" s="27">
        <v>47.65</v>
      </c>
      <c r="CN16" s="27">
        <v>31.24</v>
      </c>
      <c r="CO16" s="27">
        <v>39.44</v>
      </c>
      <c r="CP16" s="27">
        <v>17.25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0.98</v>
      </c>
      <c r="E18" s="25">
        <v>0</v>
      </c>
      <c r="F18" s="25">
        <v>3.61</v>
      </c>
      <c r="G18" s="25">
        <v>3.61</v>
      </c>
      <c r="H18" s="25">
        <v>6</v>
      </c>
      <c r="I18" s="25">
        <v>58.148319599999994</v>
      </c>
      <c r="J18" s="26">
        <v>0.45</v>
      </c>
      <c r="K18" s="26">
        <v>2.34</v>
      </c>
      <c r="L18" s="26">
        <v>0</v>
      </c>
      <c r="M18" s="26">
        <v>0</v>
      </c>
      <c r="N18" s="26">
        <v>4.1100000000000003</v>
      </c>
      <c r="O18" s="26">
        <v>0.92</v>
      </c>
      <c r="P18" s="26">
        <v>0.97</v>
      </c>
      <c r="Q18" s="26">
        <v>0</v>
      </c>
      <c r="R18" s="26">
        <v>0</v>
      </c>
      <c r="S18" s="26">
        <v>0.13</v>
      </c>
      <c r="T18" s="26">
        <v>0.75</v>
      </c>
      <c r="U18" s="26">
        <v>119.19</v>
      </c>
      <c r="V18" s="26">
        <v>127.23</v>
      </c>
      <c r="W18" s="26">
        <v>21.6</v>
      </c>
      <c r="X18" s="26">
        <v>7.04</v>
      </c>
      <c r="Y18" s="26">
        <v>15.07</v>
      </c>
      <c r="Z18" s="26">
        <v>0.28999999999999998</v>
      </c>
      <c r="AA18" s="26">
        <v>0</v>
      </c>
      <c r="AB18" s="26">
        <v>8</v>
      </c>
      <c r="AC18" s="26">
        <v>1.22</v>
      </c>
      <c r="AD18" s="26">
        <v>1.63</v>
      </c>
      <c r="AE18" s="26">
        <v>0.01</v>
      </c>
      <c r="AF18" s="26">
        <v>0.02</v>
      </c>
      <c r="AG18" s="26">
        <v>0.28999999999999998</v>
      </c>
      <c r="AH18" s="26">
        <v>0.39</v>
      </c>
      <c r="AI18" s="26">
        <v>18.399999999999999</v>
      </c>
      <c r="AJ18" s="26">
        <v>0</v>
      </c>
      <c r="AK18" s="26">
        <v>23.19</v>
      </c>
      <c r="AL18" s="26">
        <v>19.989999999999998</v>
      </c>
      <c r="AM18" s="26">
        <v>25.59</v>
      </c>
      <c r="AN18" s="26">
        <v>24.39</v>
      </c>
      <c r="AO18" s="26">
        <v>8.8000000000000007</v>
      </c>
      <c r="AP18" s="26">
        <v>17.989999999999998</v>
      </c>
      <c r="AQ18" s="26">
        <v>4</v>
      </c>
      <c r="AR18" s="26">
        <v>22.39</v>
      </c>
      <c r="AS18" s="26">
        <v>28.39</v>
      </c>
      <c r="AT18" s="26">
        <v>33.99</v>
      </c>
      <c r="AU18" s="26">
        <v>68.78</v>
      </c>
      <c r="AV18" s="26">
        <v>11.2</v>
      </c>
      <c r="AW18" s="26">
        <v>18.79</v>
      </c>
      <c r="AX18" s="26">
        <v>109.96</v>
      </c>
      <c r="AY18" s="26">
        <v>0</v>
      </c>
      <c r="AZ18" s="26">
        <v>23.59</v>
      </c>
      <c r="BA18" s="26">
        <v>23.59</v>
      </c>
      <c r="BB18" s="26">
        <v>19.989999999999998</v>
      </c>
      <c r="BC18" s="26">
        <v>8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48.85</v>
      </c>
      <c r="CC18" s="25">
        <v>11.03</v>
      </c>
      <c r="CE18" s="23">
        <v>1.33</v>
      </c>
      <c r="CG18" s="23">
        <v>16.34</v>
      </c>
      <c r="CH18" s="23">
        <v>7.2</v>
      </c>
      <c r="CI18" s="23">
        <v>11.77</v>
      </c>
      <c r="CJ18" s="23">
        <v>425.2</v>
      </c>
      <c r="CK18" s="23">
        <v>106.29</v>
      </c>
      <c r="CL18" s="23">
        <v>265.74</v>
      </c>
      <c r="CM18" s="23">
        <v>10.48</v>
      </c>
      <c r="CN18" s="23">
        <v>8.8699999999999992</v>
      </c>
      <c r="CO18" s="23">
        <v>9.67</v>
      </c>
      <c r="CP18" s="23">
        <v>1.8</v>
      </c>
      <c r="CQ18" s="23">
        <v>0.3</v>
      </c>
      <c r="CR18" s="23">
        <v>6.69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8.19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4.96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19.07</v>
      </c>
      <c r="CE20" s="23">
        <v>24.43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0.75</v>
      </c>
      <c r="CR20" s="23">
        <v>11.56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"90"</f>
        <v>90</v>
      </c>
      <c r="D21" s="25">
        <v>7.29</v>
      </c>
      <c r="E21" s="25">
        <v>6.58</v>
      </c>
      <c r="F21" s="25">
        <v>7.3</v>
      </c>
      <c r="G21" s="25">
        <v>0.82</v>
      </c>
      <c r="H21" s="25">
        <v>7.97</v>
      </c>
      <c r="I21" s="25">
        <v>125.74995219519229</v>
      </c>
      <c r="J21" s="26">
        <v>4.17</v>
      </c>
      <c r="K21" s="26">
        <v>0.49</v>
      </c>
      <c r="L21" s="26">
        <v>0</v>
      </c>
      <c r="M21" s="26">
        <v>0</v>
      </c>
      <c r="N21" s="26">
        <v>1.76</v>
      </c>
      <c r="O21" s="26">
        <v>5.3</v>
      </c>
      <c r="P21" s="26">
        <v>0.91</v>
      </c>
      <c r="Q21" s="26">
        <v>0</v>
      </c>
      <c r="R21" s="26">
        <v>0</v>
      </c>
      <c r="S21" s="26">
        <v>0.19</v>
      </c>
      <c r="T21" s="26">
        <v>1.02</v>
      </c>
      <c r="U21" s="26">
        <v>139.66</v>
      </c>
      <c r="V21" s="26">
        <v>192.31</v>
      </c>
      <c r="W21" s="26">
        <v>27.55</v>
      </c>
      <c r="X21" s="26">
        <v>14.74</v>
      </c>
      <c r="Y21" s="26">
        <v>75.650000000000006</v>
      </c>
      <c r="Z21" s="26">
        <v>1.03</v>
      </c>
      <c r="AA21" s="26">
        <v>11.37</v>
      </c>
      <c r="AB21" s="26">
        <v>12.74</v>
      </c>
      <c r="AC21" s="26">
        <v>24.14</v>
      </c>
      <c r="AD21" s="26">
        <v>0.59</v>
      </c>
      <c r="AE21" s="26">
        <v>0.02</v>
      </c>
      <c r="AF21" s="26">
        <v>0.06</v>
      </c>
      <c r="AG21" s="26">
        <v>1.29</v>
      </c>
      <c r="AH21" s="26">
        <v>3.55</v>
      </c>
      <c r="AI21" s="26">
        <v>1.5</v>
      </c>
      <c r="AJ21" s="26">
        <v>0</v>
      </c>
      <c r="AK21" s="26">
        <v>462.32</v>
      </c>
      <c r="AL21" s="26">
        <v>353.99</v>
      </c>
      <c r="AM21" s="26">
        <v>670.7</v>
      </c>
      <c r="AN21" s="26">
        <v>668.6</v>
      </c>
      <c r="AO21" s="26">
        <v>203.01</v>
      </c>
      <c r="AP21" s="26">
        <v>357.4</v>
      </c>
      <c r="AQ21" s="26">
        <v>97.06</v>
      </c>
      <c r="AR21" s="26">
        <v>366.48</v>
      </c>
      <c r="AS21" s="26">
        <v>486.32</v>
      </c>
      <c r="AT21" s="26">
        <v>483.05</v>
      </c>
      <c r="AU21" s="26">
        <v>808.07</v>
      </c>
      <c r="AV21" s="26">
        <v>300.43</v>
      </c>
      <c r="AW21" s="26">
        <v>409.6</v>
      </c>
      <c r="AX21" s="26">
        <v>1443.53</v>
      </c>
      <c r="AY21" s="26">
        <v>86.76</v>
      </c>
      <c r="AZ21" s="26">
        <v>339.26</v>
      </c>
      <c r="BA21" s="26">
        <v>372.61</v>
      </c>
      <c r="BB21" s="26">
        <v>302.64999999999998</v>
      </c>
      <c r="BC21" s="26">
        <v>125.95</v>
      </c>
      <c r="BD21" s="26">
        <v>0.04</v>
      </c>
      <c r="BE21" s="26">
        <v>0.02</v>
      </c>
      <c r="BF21" s="26">
        <v>0.01</v>
      </c>
      <c r="BG21" s="26">
        <v>0.02</v>
      </c>
      <c r="BH21" s="26">
        <v>0.03</v>
      </c>
      <c r="BI21" s="26">
        <v>0.12</v>
      </c>
      <c r="BJ21" s="26">
        <v>0</v>
      </c>
      <c r="BK21" s="26">
        <v>0.38</v>
      </c>
      <c r="BL21" s="26">
        <v>0</v>
      </c>
      <c r="BM21" s="26">
        <v>0.13</v>
      </c>
      <c r="BN21" s="26">
        <v>0</v>
      </c>
      <c r="BO21" s="26">
        <v>0</v>
      </c>
      <c r="BP21" s="26">
        <v>0</v>
      </c>
      <c r="BQ21" s="26">
        <v>0.02</v>
      </c>
      <c r="BR21" s="26">
        <v>0.03</v>
      </c>
      <c r="BS21" s="26">
        <v>0.43</v>
      </c>
      <c r="BT21" s="26">
        <v>0</v>
      </c>
      <c r="BU21" s="26">
        <v>0</v>
      </c>
      <c r="BV21" s="26">
        <v>0.45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102.55</v>
      </c>
      <c r="CC21" s="25">
        <v>34.26</v>
      </c>
      <c r="CE21" s="23">
        <v>13.5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0.28000000000000003</v>
      </c>
      <c r="CR21" s="23">
        <v>20.77</v>
      </c>
    </row>
    <row r="22" spans="1:96" s="23" customFormat="1">
      <c r="A22" s="23" t="str">
        <f>"2"</f>
        <v>2</v>
      </c>
      <c r="B22" s="24" t="s">
        <v>96</v>
      </c>
      <c r="C22" s="25" t="str">
        <f>"33,7"</f>
        <v>33,7</v>
      </c>
      <c r="D22" s="25">
        <v>2.23</v>
      </c>
      <c r="E22" s="25">
        <v>0</v>
      </c>
      <c r="F22" s="25">
        <v>0.22</v>
      </c>
      <c r="G22" s="25">
        <v>0.22</v>
      </c>
      <c r="H22" s="25">
        <v>15.81</v>
      </c>
      <c r="I22" s="25">
        <v>75.454637000000005</v>
      </c>
      <c r="J22" s="26">
        <v>0</v>
      </c>
      <c r="K22" s="26">
        <v>0</v>
      </c>
      <c r="L22" s="26">
        <v>0</v>
      </c>
      <c r="M22" s="26">
        <v>0</v>
      </c>
      <c r="N22" s="26">
        <v>0.37</v>
      </c>
      <c r="O22" s="26">
        <v>15.37</v>
      </c>
      <c r="P22" s="26">
        <v>7.0000000000000007E-2</v>
      </c>
      <c r="Q22" s="26">
        <v>0</v>
      </c>
      <c r="R22" s="26">
        <v>0</v>
      </c>
      <c r="S22" s="26">
        <v>0</v>
      </c>
      <c r="T22" s="26">
        <v>0.61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107.6</v>
      </c>
      <c r="AL22" s="26">
        <v>112</v>
      </c>
      <c r="AM22" s="26">
        <v>171.52</v>
      </c>
      <c r="AN22" s="26">
        <v>56.88</v>
      </c>
      <c r="AO22" s="26">
        <v>33.72</v>
      </c>
      <c r="AP22" s="26">
        <v>67.430000000000007</v>
      </c>
      <c r="AQ22" s="26">
        <v>25.51</v>
      </c>
      <c r="AR22" s="26">
        <v>121.97</v>
      </c>
      <c r="AS22" s="26">
        <v>75.64</v>
      </c>
      <c r="AT22" s="26">
        <v>105.55</v>
      </c>
      <c r="AU22" s="26">
        <v>87.08</v>
      </c>
      <c r="AV22" s="26">
        <v>45.74</v>
      </c>
      <c r="AW22" s="26">
        <v>80.92</v>
      </c>
      <c r="AX22" s="26">
        <v>676.68</v>
      </c>
      <c r="AY22" s="26">
        <v>0</v>
      </c>
      <c r="AZ22" s="26">
        <v>220.48</v>
      </c>
      <c r="BA22" s="26">
        <v>95.87</v>
      </c>
      <c r="BB22" s="26">
        <v>63.62</v>
      </c>
      <c r="BC22" s="26">
        <v>50.43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13.18</v>
      </c>
      <c r="CC22" s="25">
        <v>1.79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1.49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1.66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1.38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3.94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2.39</v>
      </c>
    </row>
    <row r="25" spans="1:96" s="27" customFormat="1" ht="11.4">
      <c r="B25" s="28" t="s">
        <v>106</v>
      </c>
      <c r="C25" s="29"/>
      <c r="D25" s="29">
        <v>18.23</v>
      </c>
      <c r="E25" s="29">
        <v>7.12</v>
      </c>
      <c r="F25" s="29">
        <v>17.12</v>
      </c>
      <c r="G25" s="29">
        <v>7.48</v>
      </c>
      <c r="H25" s="29">
        <v>87.78</v>
      </c>
      <c r="I25" s="29">
        <v>569.39</v>
      </c>
      <c r="J25" s="30">
        <v>7.23</v>
      </c>
      <c r="K25" s="30">
        <v>3.95</v>
      </c>
      <c r="L25" s="30">
        <v>0</v>
      </c>
      <c r="M25" s="30">
        <v>0</v>
      </c>
      <c r="N25" s="30">
        <v>15.31</v>
      </c>
      <c r="O25" s="30">
        <v>64.81</v>
      </c>
      <c r="P25" s="30">
        <v>7.66</v>
      </c>
      <c r="Q25" s="30">
        <v>0</v>
      </c>
      <c r="R25" s="30">
        <v>0</v>
      </c>
      <c r="S25" s="30">
        <v>1.06</v>
      </c>
      <c r="T25" s="30">
        <v>7.17</v>
      </c>
      <c r="U25" s="30">
        <v>984.09</v>
      </c>
      <c r="V25" s="30">
        <v>1387.62</v>
      </c>
      <c r="W25" s="30">
        <v>110.11</v>
      </c>
      <c r="X25" s="30">
        <v>84.68</v>
      </c>
      <c r="Y25" s="30">
        <v>273.05</v>
      </c>
      <c r="Z25" s="30">
        <v>4.43</v>
      </c>
      <c r="AA25" s="30">
        <v>30.12</v>
      </c>
      <c r="AB25" s="30">
        <v>1103.23</v>
      </c>
      <c r="AC25" s="30">
        <v>244.4</v>
      </c>
      <c r="AD25" s="30">
        <v>3.81</v>
      </c>
      <c r="AE25" s="30">
        <v>0.28999999999999998</v>
      </c>
      <c r="AF25" s="30">
        <v>0.25</v>
      </c>
      <c r="AG25" s="30">
        <v>3.93</v>
      </c>
      <c r="AH25" s="30">
        <v>8.6199999999999992</v>
      </c>
      <c r="AI25" s="30">
        <v>30.34</v>
      </c>
      <c r="AJ25" s="30">
        <v>0</v>
      </c>
      <c r="AK25" s="30">
        <v>824.93</v>
      </c>
      <c r="AL25" s="30">
        <v>717.2</v>
      </c>
      <c r="AM25" s="30">
        <v>1237.4100000000001</v>
      </c>
      <c r="AN25" s="30">
        <v>1000.54</v>
      </c>
      <c r="AO25" s="30">
        <v>324.24</v>
      </c>
      <c r="AP25" s="30">
        <v>639.51</v>
      </c>
      <c r="AQ25" s="30">
        <v>208.78</v>
      </c>
      <c r="AR25" s="30">
        <v>785.96</v>
      </c>
      <c r="AS25" s="30">
        <v>829.96</v>
      </c>
      <c r="AT25" s="30">
        <v>1054.26</v>
      </c>
      <c r="AU25" s="30">
        <v>1285.69</v>
      </c>
      <c r="AV25" s="30">
        <v>446.07</v>
      </c>
      <c r="AW25" s="30">
        <v>721.78</v>
      </c>
      <c r="AX25" s="30">
        <v>3477.82</v>
      </c>
      <c r="AY25" s="30">
        <v>86.76</v>
      </c>
      <c r="AZ25" s="30">
        <v>913.67</v>
      </c>
      <c r="BA25" s="30">
        <v>692.16</v>
      </c>
      <c r="BB25" s="30">
        <v>560.33000000000004</v>
      </c>
      <c r="BC25" s="30">
        <v>276.58</v>
      </c>
      <c r="BD25" s="30">
        <v>0.14000000000000001</v>
      </c>
      <c r="BE25" s="30">
        <v>0.06</v>
      </c>
      <c r="BF25" s="30">
        <v>0.03</v>
      </c>
      <c r="BG25" s="30">
        <v>0.08</v>
      </c>
      <c r="BH25" s="30">
        <v>0.09</v>
      </c>
      <c r="BI25" s="30">
        <v>0.41</v>
      </c>
      <c r="BJ25" s="30">
        <v>0</v>
      </c>
      <c r="BK25" s="30">
        <v>1.71</v>
      </c>
      <c r="BL25" s="30">
        <v>0</v>
      </c>
      <c r="BM25" s="30">
        <v>0.62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0.13</v>
      </c>
      <c r="BS25" s="30">
        <v>2.64</v>
      </c>
      <c r="BT25" s="30">
        <v>0</v>
      </c>
      <c r="BU25" s="30">
        <v>0</v>
      </c>
      <c r="BV25" s="30">
        <v>3.93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701.15</v>
      </c>
      <c r="CC25" s="29">
        <f>SUM($CC$17:$CC$24)</f>
        <v>79.94</v>
      </c>
      <c r="CD25" s="27">
        <f>$I$25/$I$51*100</f>
        <v>17.359292445495925</v>
      </c>
      <c r="CE25" s="27">
        <v>213.99</v>
      </c>
      <c r="CG25" s="27">
        <v>131.94999999999999</v>
      </c>
      <c r="CH25" s="27">
        <v>74.66</v>
      </c>
      <c r="CI25" s="27">
        <v>103.3</v>
      </c>
      <c r="CJ25" s="27">
        <v>4514.1400000000003</v>
      </c>
      <c r="CK25" s="27">
        <v>2208.64</v>
      </c>
      <c r="CL25" s="27">
        <v>3361.39</v>
      </c>
      <c r="CM25" s="27">
        <v>120.98</v>
      </c>
      <c r="CN25" s="27">
        <v>63.41</v>
      </c>
      <c r="CO25" s="27">
        <v>92.21</v>
      </c>
      <c r="CP25" s="27">
        <v>6.8</v>
      </c>
      <c r="CQ25" s="27">
        <v>2.13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10.8</v>
      </c>
      <c r="CE27" s="23">
        <v>0</v>
      </c>
      <c r="CG27" s="23">
        <v>3.2</v>
      </c>
      <c r="CH27" s="23">
        <v>3.2</v>
      </c>
      <c r="CI27" s="23">
        <v>3.2</v>
      </c>
      <c r="CJ27" s="23">
        <v>320</v>
      </c>
      <c r="CK27" s="23">
        <v>145.6</v>
      </c>
      <c r="CL27" s="23">
        <v>232.8</v>
      </c>
      <c r="CM27" s="23">
        <v>0.48</v>
      </c>
      <c r="CN27" s="23">
        <v>0.48</v>
      </c>
      <c r="CO27" s="23">
        <v>0.48</v>
      </c>
      <c r="CP27" s="23">
        <v>0</v>
      </c>
      <c r="CQ27" s="23">
        <v>0</v>
      </c>
      <c r="CR27" s="23">
        <v>9</v>
      </c>
    </row>
    <row r="28" spans="1:96" s="19" customFormat="1" ht="24">
      <c r="A28" s="19" t="str">
        <f>"20"</f>
        <v>20</v>
      </c>
      <c r="B28" s="20" t="s">
        <v>109</v>
      </c>
      <c r="C28" s="21" t="str">
        <f>"30"</f>
        <v>30</v>
      </c>
      <c r="D28" s="21">
        <v>1.5</v>
      </c>
      <c r="E28" s="21">
        <v>0</v>
      </c>
      <c r="F28" s="21">
        <v>1.35</v>
      </c>
      <c r="G28" s="21">
        <v>0</v>
      </c>
      <c r="H28" s="21">
        <v>90</v>
      </c>
      <c r="I28" s="21">
        <v>360.15</v>
      </c>
      <c r="J28" s="22">
        <v>0</v>
      </c>
      <c r="K28" s="22">
        <v>0</v>
      </c>
      <c r="L28" s="22">
        <v>0</v>
      </c>
      <c r="M28" s="22">
        <v>0</v>
      </c>
      <c r="N28" s="22">
        <v>90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13.56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11.3</v>
      </c>
    </row>
    <row r="29" spans="1:96" s="27" customFormat="1" ht="11.4">
      <c r="B29" s="28" t="s">
        <v>110</v>
      </c>
      <c r="C29" s="29"/>
      <c r="D29" s="29">
        <v>2.5</v>
      </c>
      <c r="E29" s="29">
        <v>0</v>
      </c>
      <c r="F29" s="29">
        <v>1.55</v>
      </c>
      <c r="G29" s="29">
        <v>0</v>
      </c>
      <c r="H29" s="29">
        <v>110.6</v>
      </c>
      <c r="I29" s="29">
        <v>446.63</v>
      </c>
      <c r="J29" s="30">
        <v>0</v>
      </c>
      <c r="K29" s="30">
        <v>0</v>
      </c>
      <c r="L29" s="30">
        <v>0</v>
      </c>
      <c r="M29" s="30">
        <v>0</v>
      </c>
      <c r="N29" s="30">
        <v>109.8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24.36</v>
      </c>
      <c r="CD29" s="27">
        <f>$I$29/$I$51*100</f>
        <v>13.616643750209601</v>
      </c>
      <c r="CE29" s="27">
        <v>0</v>
      </c>
      <c r="CG29" s="27">
        <v>3.2</v>
      </c>
      <c r="CH29" s="27">
        <v>3.2</v>
      </c>
      <c r="CI29" s="27">
        <v>3.2</v>
      </c>
      <c r="CJ29" s="27">
        <v>320</v>
      </c>
      <c r="CK29" s="27">
        <v>145.6</v>
      </c>
      <c r="CL29" s="27">
        <v>232.8</v>
      </c>
      <c r="CM29" s="27">
        <v>0.48</v>
      </c>
      <c r="CN29" s="27">
        <v>0.48</v>
      </c>
      <c r="CO29" s="27">
        <v>0.48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44.38</v>
      </c>
      <c r="CE32" s="23">
        <v>59.72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6.5</v>
      </c>
      <c r="CQ32" s="23">
        <v>0.5</v>
      </c>
      <c r="CR32" s="23">
        <v>26.9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6.67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12.12</v>
      </c>
    </row>
    <row r="35" spans="1:96" s="23" customFormat="1">
      <c r="A35" s="23" t="str">
        <f>"2"</f>
        <v>2</v>
      </c>
      <c r="B35" s="24" t="s">
        <v>96</v>
      </c>
      <c r="C35" s="25" t="str">
        <f>"40"</f>
        <v>40</v>
      </c>
      <c r="D35" s="25">
        <v>2.64</v>
      </c>
      <c r="E35" s="25">
        <v>0</v>
      </c>
      <c r="F35" s="25">
        <v>0.26</v>
      </c>
      <c r="G35" s="25">
        <v>0.26</v>
      </c>
      <c r="H35" s="25">
        <v>18.760000000000002</v>
      </c>
      <c r="I35" s="25">
        <v>89.560399999999987</v>
      </c>
      <c r="J35" s="26">
        <v>0</v>
      </c>
      <c r="K35" s="26">
        <v>0</v>
      </c>
      <c r="L35" s="26">
        <v>0</v>
      </c>
      <c r="M35" s="26">
        <v>0</v>
      </c>
      <c r="N35" s="26">
        <v>0.44</v>
      </c>
      <c r="O35" s="26">
        <v>18.239999999999998</v>
      </c>
      <c r="P35" s="26">
        <v>0.08</v>
      </c>
      <c r="Q35" s="26">
        <v>0</v>
      </c>
      <c r="R35" s="26">
        <v>0</v>
      </c>
      <c r="S35" s="26">
        <v>0</v>
      </c>
      <c r="T35" s="26">
        <v>0.72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127.72</v>
      </c>
      <c r="AL35" s="26">
        <v>132.94</v>
      </c>
      <c r="AM35" s="26">
        <v>203.58</v>
      </c>
      <c r="AN35" s="26">
        <v>67.510000000000005</v>
      </c>
      <c r="AO35" s="26">
        <v>40.020000000000003</v>
      </c>
      <c r="AP35" s="26">
        <v>80.040000000000006</v>
      </c>
      <c r="AQ35" s="26">
        <v>30.28</v>
      </c>
      <c r="AR35" s="26">
        <v>144.77000000000001</v>
      </c>
      <c r="AS35" s="26">
        <v>89.78</v>
      </c>
      <c r="AT35" s="26">
        <v>125.28</v>
      </c>
      <c r="AU35" s="26">
        <v>103.36</v>
      </c>
      <c r="AV35" s="26">
        <v>54.29</v>
      </c>
      <c r="AW35" s="26">
        <v>96.05</v>
      </c>
      <c r="AX35" s="26">
        <v>803.18</v>
      </c>
      <c r="AY35" s="26">
        <v>0</v>
      </c>
      <c r="AZ35" s="26">
        <v>261.7</v>
      </c>
      <c r="BA35" s="26">
        <v>113.8</v>
      </c>
      <c r="BB35" s="26">
        <v>75.52</v>
      </c>
      <c r="BC35" s="26">
        <v>59.86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0.03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15.64</v>
      </c>
      <c r="CC35" s="25">
        <v>2.12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1.77</v>
      </c>
    </row>
    <row r="36" spans="1:96" s="19" customFormat="1">
      <c r="A36" s="19" t="str">
        <f>"29/10"</f>
        <v>29/10</v>
      </c>
      <c r="B36" s="20" t="s">
        <v>97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3.38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2.0499999999999998</v>
      </c>
    </row>
    <row r="37" spans="1:96" s="27" customFormat="1" ht="11.4">
      <c r="B37" s="28" t="s">
        <v>112</v>
      </c>
      <c r="C37" s="29"/>
      <c r="D37" s="29">
        <v>26.91</v>
      </c>
      <c r="E37" s="29">
        <v>21.37</v>
      </c>
      <c r="F37" s="29">
        <v>18.97</v>
      </c>
      <c r="G37" s="29">
        <v>1.83</v>
      </c>
      <c r="H37" s="29">
        <v>82.51</v>
      </c>
      <c r="I37" s="29">
        <v>606.34</v>
      </c>
      <c r="J37" s="30">
        <v>11.26</v>
      </c>
      <c r="K37" s="30">
        <v>0.76</v>
      </c>
      <c r="L37" s="30">
        <v>0</v>
      </c>
      <c r="M37" s="30">
        <v>0</v>
      </c>
      <c r="N37" s="30">
        <v>42.35</v>
      </c>
      <c r="O37" s="30">
        <v>38.89</v>
      </c>
      <c r="P37" s="30">
        <v>1.27</v>
      </c>
      <c r="Q37" s="30">
        <v>0</v>
      </c>
      <c r="R37" s="30">
        <v>0</v>
      </c>
      <c r="S37" s="30">
        <v>1.68</v>
      </c>
      <c r="T37" s="30">
        <v>4.8600000000000003</v>
      </c>
      <c r="U37" s="30">
        <v>695.44</v>
      </c>
      <c r="V37" s="30">
        <v>393.28</v>
      </c>
      <c r="W37" s="30">
        <v>352.8</v>
      </c>
      <c r="X37" s="30">
        <v>58.76</v>
      </c>
      <c r="Y37" s="30">
        <v>375.26</v>
      </c>
      <c r="Z37" s="30">
        <v>1.1499999999999999</v>
      </c>
      <c r="AA37" s="30">
        <v>91.94</v>
      </c>
      <c r="AB37" s="30">
        <v>59.18</v>
      </c>
      <c r="AC37" s="30">
        <v>122.63</v>
      </c>
      <c r="AD37" s="30">
        <v>0.97</v>
      </c>
      <c r="AE37" s="30">
        <v>0.13</v>
      </c>
      <c r="AF37" s="30">
        <v>0.48</v>
      </c>
      <c r="AG37" s="30">
        <v>0.89</v>
      </c>
      <c r="AH37" s="30">
        <v>6.32</v>
      </c>
      <c r="AI37" s="30">
        <v>2.02</v>
      </c>
      <c r="AJ37" s="30">
        <v>0</v>
      </c>
      <c r="AK37" s="30">
        <v>1342.19</v>
      </c>
      <c r="AL37" s="30">
        <v>1174.95</v>
      </c>
      <c r="AM37" s="30">
        <v>2123.0300000000002</v>
      </c>
      <c r="AN37" s="30">
        <v>1475.15</v>
      </c>
      <c r="AO37" s="30">
        <v>585.87</v>
      </c>
      <c r="AP37" s="30">
        <v>1000.94</v>
      </c>
      <c r="AQ37" s="30">
        <v>338.9</v>
      </c>
      <c r="AR37" s="30">
        <v>1236.1199999999999</v>
      </c>
      <c r="AS37" s="30">
        <v>398.3</v>
      </c>
      <c r="AT37" s="30">
        <v>393.86</v>
      </c>
      <c r="AU37" s="30">
        <v>514.73</v>
      </c>
      <c r="AV37" s="30">
        <v>589.04999999999995</v>
      </c>
      <c r="AW37" s="30">
        <v>272.39999999999998</v>
      </c>
      <c r="AX37" s="30">
        <v>2013.77</v>
      </c>
      <c r="AY37" s="30">
        <v>0.53</v>
      </c>
      <c r="AZ37" s="30">
        <v>723.83</v>
      </c>
      <c r="BA37" s="30">
        <v>445.39</v>
      </c>
      <c r="BB37" s="30">
        <v>1251.3800000000001</v>
      </c>
      <c r="BC37" s="30">
        <v>233.66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1.1100000000000001</v>
      </c>
      <c r="BL37" s="30">
        <v>0</v>
      </c>
      <c r="BM37" s="30">
        <v>0.35</v>
      </c>
      <c r="BN37" s="30">
        <v>0</v>
      </c>
      <c r="BO37" s="30">
        <v>0.01</v>
      </c>
      <c r="BP37" s="30">
        <v>0</v>
      </c>
      <c r="BQ37" s="30">
        <v>7.0000000000000007E-2</v>
      </c>
      <c r="BR37" s="30">
        <v>0.11</v>
      </c>
      <c r="BS37" s="30">
        <v>1.88</v>
      </c>
      <c r="BT37" s="30">
        <v>0</v>
      </c>
      <c r="BU37" s="30">
        <v>0</v>
      </c>
      <c r="BV37" s="30">
        <v>1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462.96</v>
      </c>
      <c r="CC37" s="29">
        <f>SUM($CC$31:$CC$36)</f>
        <v>77.88</v>
      </c>
      <c r="CD37" s="27">
        <f>$I$37/$I$51*100</f>
        <v>18.485806532257325</v>
      </c>
      <c r="CE37" s="27">
        <v>101.8</v>
      </c>
      <c r="CG37" s="27">
        <v>62.01</v>
      </c>
      <c r="CH37" s="27">
        <v>35.200000000000003</v>
      </c>
      <c r="CI37" s="27">
        <v>48.61</v>
      </c>
      <c r="CJ37" s="27">
        <v>4031.79</v>
      </c>
      <c r="CK37" s="27">
        <v>1759.92</v>
      </c>
      <c r="CL37" s="27">
        <v>2895.85</v>
      </c>
      <c r="CM37" s="27">
        <v>47.16</v>
      </c>
      <c r="CN37" s="27">
        <v>32.58</v>
      </c>
      <c r="CO37" s="27">
        <v>39.869999999999997</v>
      </c>
      <c r="CP37" s="27">
        <v>18.5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1.64</v>
      </c>
      <c r="E39" s="25">
        <v>0</v>
      </c>
      <c r="F39" s="25">
        <v>6.02</v>
      </c>
      <c r="G39" s="25">
        <v>6.02</v>
      </c>
      <c r="H39" s="25">
        <v>10</v>
      </c>
      <c r="I39" s="25">
        <v>96.913865999999999</v>
      </c>
      <c r="J39" s="26">
        <v>0.75</v>
      </c>
      <c r="K39" s="26">
        <v>3.9</v>
      </c>
      <c r="L39" s="26">
        <v>0</v>
      </c>
      <c r="M39" s="26">
        <v>0</v>
      </c>
      <c r="N39" s="26">
        <v>6.85</v>
      </c>
      <c r="O39" s="26">
        <v>1.53</v>
      </c>
      <c r="P39" s="26">
        <v>1.62</v>
      </c>
      <c r="Q39" s="26">
        <v>0</v>
      </c>
      <c r="R39" s="26">
        <v>0</v>
      </c>
      <c r="S39" s="26">
        <v>0.21</v>
      </c>
      <c r="T39" s="26">
        <v>1.25</v>
      </c>
      <c r="U39" s="26">
        <v>198.65</v>
      </c>
      <c r="V39" s="26">
        <v>212.06</v>
      </c>
      <c r="W39" s="26">
        <v>36.01</v>
      </c>
      <c r="X39" s="26">
        <v>11.73</v>
      </c>
      <c r="Y39" s="26">
        <v>25.12</v>
      </c>
      <c r="Z39" s="26">
        <v>0.48</v>
      </c>
      <c r="AA39" s="26">
        <v>0</v>
      </c>
      <c r="AB39" s="26">
        <v>13.33</v>
      </c>
      <c r="AC39" s="26">
        <v>2.04</v>
      </c>
      <c r="AD39" s="26">
        <v>2.72</v>
      </c>
      <c r="AE39" s="26">
        <v>0.02</v>
      </c>
      <c r="AF39" s="26">
        <v>0.03</v>
      </c>
      <c r="AG39" s="26">
        <v>0.48</v>
      </c>
      <c r="AH39" s="26">
        <v>0.65</v>
      </c>
      <c r="AI39" s="26">
        <v>30.67</v>
      </c>
      <c r="AJ39" s="26">
        <v>0</v>
      </c>
      <c r="AK39" s="26">
        <v>38.65</v>
      </c>
      <c r="AL39" s="26">
        <v>33.32</v>
      </c>
      <c r="AM39" s="26">
        <v>42.65</v>
      </c>
      <c r="AN39" s="26">
        <v>40.65</v>
      </c>
      <c r="AO39" s="26">
        <v>14.66</v>
      </c>
      <c r="AP39" s="26">
        <v>29.99</v>
      </c>
      <c r="AQ39" s="26">
        <v>6.67</v>
      </c>
      <c r="AR39" s="26">
        <v>37.32</v>
      </c>
      <c r="AS39" s="26">
        <v>47.32</v>
      </c>
      <c r="AT39" s="26">
        <v>56.65</v>
      </c>
      <c r="AU39" s="26">
        <v>114.63</v>
      </c>
      <c r="AV39" s="26">
        <v>18.670000000000002</v>
      </c>
      <c r="AW39" s="26">
        <v>31.32</v>
      </c>
      <c r="AX39" s="26">
        <v>183.27</v>
      </c>
      <c r="AY39" s="26">
        <v>0</v>
      </c>
      <c r="AZ39" s="26">
        <v>39.32</v>
      </c>
      <c r="BA39" s="26">
        <v>39.32</v>
      </c>
      <c r="BB39" s="26">
        <v>33.32</v>
      </c>
      <c r="BC39" s="26">
        <v>13.33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81.42</v>
      </c>
      <c r="CC39" s="25">
        <v>18.38</v>
      </c>
      <c r="CE39" s="23">
        <v>2.2200000000000002</v>
      </c>
      <c r="CG39" s="23">
        <v>16.34</v>
      </c>
      <c r="CH39" s="23">
        <v>7.2</v>
      </c>
      <c r="CI39" s="23">
        <v>11.77</v>
      </c>
      <c r="CJ39" s="23">
        <v>425.2</v>
      </c>
      <c r="CK39" s="23">
        <v>106.29</v>
      </c>
      <c r="CL39" s="23">
        <v>265.74</v>
      </c>
      <c r="CM39" s="23">
        <v>10.48</v>
      </c>
      <c r="CN39" s="23">
        <v>8.8699999999999992</v>
      </c>
      <c r="CO39" s="23">
        <v>9.67</v>
      </c>
      <c r="CP39" s="23">
        <v>3</v>
      </c>
      <c r="CQ39" s="23">
        <v>0.5</v>
      </c>
      <c r="CR39" s="23">
        <v>11.14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10.24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6.2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22.89</v>
      </c>
      <c r="CE41" s="23">
        <v>29.32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0.9</v>
      </c>
      <c r="CR41" s="23">
        <v>13.87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"100"</f>
        <v>100</v>
      </c>
      <c r="D42" s="25">
        <v>8.1</v>
      </c>
      <c r="E42" s="25">
        <v>7.31</v>
      </c>
      <c r="F42" s="25">
        <v>8.1199999999999992</v>
      </c>
      <c r="G42" s="25">
        <v>0.91</v>
      </c>
      <c r="H42" s="25">
        <v>8.86</v>
      </c>
      <c r="I42" s="25">
        <v>139.7221691057693</v>
      </c>
      <c r="J42" s="26">
        <v>4.63</v>
      </c>
      <c r="K42" s="26">
        <v>0.54</v>
      </c>
      <c r="L42" s="26">
        <v>0</v>
      </c>
      <c r="M42" s="26">
        <v>0</v>
      </c>
      <c r="N42" s="26">
        <v>1.96</v>
      </c>
      <c r="O42" s="26">
        <v>5.89</v>
      </c>
      <c r="P42" s="26">
        <v>1.01</v>
      </c>
      <c r="Q42" s="26">
        <v>0</v>
      </c>
      <c r="R42" s="26">
        <v>0</v>
      </c>
      <c r="S42" s="26">
        <v>0.22</v>
      </c>
      <c r="T42" s="26">
        <v>1.1299999999999999</v>
      </c>
      <c r="U42" s="26">
        <v>155.18</v>
      </c>
      <c r="V42" s="26">
        <v>213.68</v>
      </c>
      <c r="W42" s="26">
        <v>30.62</v>
      </c>
      <c r="X42" s="26">
        <v>16.38</v>
      </c>
      <c r="Y42" s="26">
        <v>84.05</v>
      </c>
      <c r="Z42" s="26">
        <v>1.1399999999999999</v>
      </c>
      <c r="AA42" s="26">
        <v>12.63</v>
      </c>
      <c r="AB42" s="26">
        <v>14.16</v>
      </c>
      <c r="AC42" s="26">
        <v>26.83</v>
      </c>
      <c r="AD42" s="26">
        <v>0.66</v>
      </c>
      <c r="AE42" s="26">
        <v>0.03</v>
      </c>
      <c r="AF42" s="26">
        <v>7.0000000000000007E-2</v>
      </c>
      <c r="AG42" s="26">
        <v>1.43</v>
      </c>
      <c r="AH42" s="26">
        <v>3.95</v>
      </c>
      <c r="AI42" s="26">
        <v>1.67</v>
      </c>
      <c r="AJ42" s="26">
        <v>0</v>
      </c>
      <c r="AK42" s="26">
        <v>513.69000000000005</v>
      </c>
      <c r="AL42" s="26">
        <v>393.32</v>
      </c>
      <c r="AM42" s="26">
        <v>745.23</v>
      </c>
      <c r="AN42" s="26">
        <v>742.89</v>
      </c>
      <c r="AO42" s="26">
        <v>225.57</v>
      </c>
      <c r="AP42" s="26">
        <v>397.11</v>
      </c>
      <c r="AQ42" s="26">
        <v>107.85</v>
      </c>
      <c r="AR42" s="26">
        <v>407.2</v>
      </c>
      <c r="AS42" s="26">
        <v>540.35</v>
      </c>
      <c r="AT42" s="26">
        <v>536.73</v>
      </c>
      <c r="AU42" s="26">
        <v>897.85</v>
      </c>
      <c r="AV42" s="26">
        <v>333.82</v>
      </c>
      <c r="AW42" s="26">
        <v>455.11</v>
      </c>
      <c r="AX42" s="26">
        <v>1603.92</v>
      </c>
      <c r="AY42" s="26">
        <v>96.4</v>
      </c>
      <c r="AZ42" s="26">
        <v>376.96</v>
      </c>
      <c r="BA42" s="26">
        <v>414.01</v>
      </c>
      <c r="BB42" s="26">
        <v>336.28</v>
      </c>
      <c r="BC42" s="26">
        <v>139.94</v>
      </c>
      <c r="BD42" s="26">
        <v>0.04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0.13</v>
      </c>
      <c r="BJ42" s="26">
        <v>0</v>
      </c>
      <c r="BK42" s="26">
        <v>0.43</v>
      </c>
      <c r="BL42" s="26">
        <v>0</v>
      </c>
      <c r="BM42" s="26">
        <v>0.14000000000000001</v>
      </c>
      <c r="BN42" s="26">
        <v>0</v>
      </c>
      <c r="BO42" s="26">
        <v>0</v>
      </c>
      <c r="BP42" s="26">
        <v>0</v>
      </c>
      <c r="BQ42" s="26">
        <v>0.03</v>
      </c>
      <c r="BR42" s="26">
        <v>0.04</v>
      </c>
      <c r="BS42" s="26">
        <v>0.48</v>
      </c>
      <c r="BT42" s="26">
        <v>0</v>
      </c>
      <c r="BU42" s="26">
        <v>0</v>
      </c>
      <c r="BV42" s="26">
        <v>0.5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113.94</v>
      </c>
      <c r="CC42" s="25">
        <v>38.07</v>
      </c>
      <c r="CE42" s="23">
        <v>14.99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0.31</v>
      </c>
      <c r="CR42" s="23">
        <v>23.07</v>
      </c>
    </row>
    <row r="43" spans="1:96" s="23" customFormat="1">
      <c r="A43" s="23" t="str">
        <f>"2"</f>
        <v>2</v>
      </c>
      <c r="B43" s="24" t="s">
        <v>96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2.12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1.77</v>
      </c>
    </row>
    <row r="44" spans="1:96" s="23" customFormat="1">
      <c r="A44" s="23" t="str">
        <f>"3"</f>
        <v>3</v>
      </c>
      <c r="B44" s="24" t="s">
        <v>104</v>
      </c>
      <c r="C44" s="25" t="str">
        <f>"38,2"</f>
        <v>38,2</v>
      </c>
      <c r="D44" s="25">
        <v>2.52</v>
      </c>
      <c r="E44" s="25">
        <v>0</v>
      </c>
      <c r="F44" s="25">
        <v>0.46</v>
      </c>
      <c r="G44" s="25">
        <v>0.46</v>
      </c>
      <c r="H44" s="25">
        <v>15.93</v>
      </c>
      <c r="I44" s="25">
        <v>73.871160000000003</v>
      </c>
      <c r="J44" s="26">
        <v>0.08</v>
      </c>
      <c r="K44" s="26">
        <v>0</v>
      </c>
      <c r="L44" s="26">
        <v>0</v>
      </c>
      <c r="M44" s="26">
        <v>0</v>
      </c>
      <c r="N44" s="26">
        <v>0.46</v>
      </c>
      <c r="O44" s="26">
        <v>12.3</v>
      </c>
      <c r="P44" s="26">
        <v>3.17</v>
      </c>
      <c r="Q44" s="26">
        <v>0</v>
      </c>
      <c r="R44" s="26">
        <v>0</v>
      </c>
      <c r="S44" s="26">
        <v>0.38</v>
      </c>
      <c r="T44" s="26">
        <v>0.96</v>
      </c>
      <c r="U44" s="26">
        <v>233.02</v>
      </c>
      <c r="V44" s="26">
        <v>93.59</v>
      </c>
      <c r="W44" s="26">
        <v>13.37</v>
      </c>
      <c r="X44" s="26">
        <v>17.95</v>
      </c>
      <c r="Y44" s="26">
        <v>60.36</v>
      </c>
      <c r="Z44" s="26">
        <v>1.49</v>
      </c>
      <c r="AA44" s="26">
        <v>0</v>
      </c>
      <c r="AB44" s="26">
        <v>1.91</v>
      </c>
      <c r="AC44" s="26">
        <v>0.38</v>
      </c>
      <c r="AD44" s="26">
        <v>0.53</v>
      </c>
      <c r="AE44" s="26">
        <v>7.0000000000000007E-2</v>
      </c>
      <c r="AF44" s="26">
        <v>0.03</v>
      </c>
      <c r="AG44" s="26">
        <v>0.27</v>
      </c>
      <c r="AH44" s="26">
        <v>0.76</v>
      </c>
      <c r="AI44" s="26">
        <v>0</v>
      </c>
      <c r="AJ44" s="26">
        <v>0</v>
      </c>
      <c r="AK44" s="26">
        <v>0</v>
      </c>
      <c r="AL44" s="26">
        <v>0</v>
      </c>
      <c r="AM44" s="26">
        <v>163.11000000000001</v>
      </c>
      <c r="AN44" s="26">
        <v>85.19</v>
      </c>
      <c r="AO44" s="26">
        <v>35.53</v>
      </c>
      <c r="AP44" s="26">
        <v>75.64</v>
      </c>
      <c r="AQ44" s="26">
        <v>30.56</v>
      </c>
      <c r="AR44" s="26">
        <v>141.72</v>
      </c>
      <c r="AS44" s="26">
        <v>113.45</v>
      </c>
      <c r="AT44" s="26">
        <v>111.16</v>
      </c>
      <c r="AU44" s="26">
        <v>177.25</v>
      </c>
      <c r="AV44" s="26">
        <v>47.37</v>
      </c>
      <c r="AW44" s="26">
        <v>118.42</v>
      </c>
      <c r="AX44" s="26">
        <v>584.08000000000004</v>
      </c>
      <c r="AY44" s="26">
        <v>0</v>
      </c>
      <c r="AZ44" s="26">
        <v>200.93</v>
      </c>
      <c r="BA44" s="26">
        <v>111.16</v>
      </c>
      <c r="BB44" s="26">
        <v>68.760000000000005</v>
      </c>
      <c r="BC44" s="26">
        <v>49.66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0.05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0.18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17.95</v>
      </c>
      <c r="CC44" s="25">
        <v>2.12</v>
      </c>
      <c r="CE44" s="23">
        <v>0.32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1.76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3.94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2.39</v>
      </c>
    </row>
    <row r="46" spans="1:96" s="27" customFormat="1" ht="11.4">
      <c r="B46" s="28" t="s">
        <v>114</v>
      </c>
      <c r="C46" s="29"/>
      <c r="D46" s="29">
        <v>21.92</v>
      </c>
      <c r="E46" s="29">
        <v>7.96</v>
      </c>
      <c r="F46" s="29">
        <v>21.7</v>
      </c>
      <c r="G46" s="29">
        <v>10.71</v>
      </c>
      <c r="H46" s="29">
        <v>108.18</v>
      </c>
      <c r="I46" s="29">
        <v>704.09</v>
      </c>
      <c r="J46" s="30">
        <v>8.5399999999999991</v>
      </c>
      <c r="K46" s="30">
        <v>5.84</v>
      </c>
      <c r="L46" s="30">
        <v>0</v>
      </c>
      <c r="M46" s="30">
        <v>0</v>
      </c>
      <c r="N46" s="30">
        <v>19.350000000000001</v>
      </c>
      <c r="O46" s="30">
        <v>79</v>
      </c>
      <c r="P46" s="30">
        <v>9.82</v>
      </c>
      <c r="Q46" s="30">
        <v>0</v>
      </c>
      <c r="R46" s="30">
        <v>0</v>
      </c>
      <c r="S46" s="30">
        <v>1.35</v>
      </c>
      <c r="T46" s="30">
        <v>8.99</v>
      </c>
      <c r="U46" s="30">
        <v>1253.1199999999999</v>
      </c>
      <c r="V46" s="30">
        <v>1730.7</v>
      </c>
      <c r="W46" s="30">
        <v>141.24</v>
      </c>
      <c r="X46" s="30">
        <v>105.54</v>
      </c>
      <c r="Y46" s="30">
        <v>333.83</v>
      </c>
      <c r="Z46" s="30">
        <v>5.49</v>
      </c>
      <c r="AA46" s="30">
        <v>35.130000000000003</v>
      </c>
      <c r="AB46" s="30">
        <v>1378.93</v>
      </c>
      <c r="AC46" s="30">
        <v>301.41000000000003</v>
      </c>
      <c r="AD46" s="30">
        <v>5.36</v>
      </c>
      <c r="AE46" s="30">
        <v>0.36</v>
      </c>
      <c r="AF46" s="30">
        <v>0.3</v>
      </c>
      <c r="AG46" s="30">
        <v>4.79</v>
      </c>
      <c r="AH46" s="30">
        <v>10.33</v>
      </c>
      <c r="AI46" s="30">
        <v>45.09</v>
      </c>
      <c r="AJ46" s="30">
        <v>0</v>
      </c>
      <c r="AK46" s="30">
        <v>845.95</v>
      </c>
      <c r="AL46" s="30">
        <v>751.53</v>
      </c>
      <c r="AM46" s="30">
        <v>1450.65</v>
      </c>
      <c r="AN46" s="30">
        <v>1160.04</v>
      </c>
      <c r="AO46" s="30">
        <v>377.96</v>
      </c>
      <c r="AP46" s="30">
        <v>750.57</v>
      </c>
      <c r="AQ46" s="30">
        <v>246.37</v>
      </c>
      <c r="AR46" s="30">
        <v>931.78</v>
      </c>
      <c r="AS46" s="30">
        <v>975.26</v>
      </c>
      <c r="AT46" s="30">
        <v>1249.97</v>
      </c>
      <c r="AU46" s="30">
        <v>1516.7</v>
      </c>
      <c r="AV46" s="30">
        <v>517.54999999999995</v>
      </c>
      <c r="AW46" s="30">
        <v>847.56</v>
      </c>
      <c r="AX46" s="30">
        <v>4146.28</v>
      </c>
      <c r="AY46" s="30">
        <v>96.4</v>
      </c>
      <c r="AZ46" s="30">
        <v>1092.56</v>
      </c>
      <c r="BA46" s="30">
        <v>817.45</v>
      </c>
      <c r="BB46" s="30">
        <v>660.31</v>
      </c>
      <c r="BC46" s="30">
        <v>328.21</v>
      </c>
      <c r="BD46" s="30">
        <v>0.16</v>
      </c>
      <c r="BE46" s="30">
        <v>7.0000000000000007E-2</v>
      </c>
      <c r="BF46" s="30">
        <v>0.04</v>
      </c>
      <c r="BG46" s="30">
        <v>0.09</v>
      </c>
      <c r="BH46" s="30">
        <v>0.1</v>
      </c>
      <c r="BI46" s="30">
        <v>0.48</v>
      </c>
      <c r="BJ46" s="30">
        <v>0</v>
      </c>
      <c r="BK46" s="30">
        <v>2.13</v>
      </c>
      <c r="BL46" s="30">
        <v>0</v>
      </c>
      <c r="BM46" s="30">
        <v>0.8</v>
      </c>
      <c r="BN46" s="30">
        <v>0.03</v>
      </c>
      <c r="BO46" s="30">
        <v>0.06</v>
      </c>
      <c r="BP46" s="30">
        <v>0</v>
      </c>
      <c r="BQ46" s="30">
        <v>0.09</v>
      </c>
      <c r="BR46" s="30">
        <v>0.16</v>
      </c>
      <c r="BS46" s="30">
        <v>3.54</v>
      </c>
      <c r="BT46" s="30">
        <v>0</v>
      </c>
      <c r="BU46" s="30">
        <v>0</v>
      </c>
      <c r="BV46" s="30">
        <v>5.7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828.36</v>
      </c>
      <c r="CC46" s="29">
        <f>SUM($CC$38:$CC$45)</f>
        <v>97.76</v>
      </c>
      <c r="CD46" s="27">
        <f>$I$46/$I$51*100</f>
        <v>21.46596220156523</v>
      </c>
      <c r="CE46" s="27">
        <v>264.95999999999998</v>
      </c>
      <c r="CG46" s="27">
        <v>114.02</v>
      </c>
      <c r="CH46" s="27">
        <v>62.21</v>
      </c>
      <c r="CI46" s="27">
        <v>88.11</v>
      </c>
      <c r="CJ46" s="27">
        <v>3282.48</v>
      </c>
      <c r="CK46" s="27">
        <v>1634.69</v>
      </c>
      <c r="CL46" s="27">
        <v>2458.58</v>
      </c>
      <c r="CM46" s="27">
        <v>102.67</v>
      </c>
      <c r="CN46" s="27">
        <v>53.66</v>
      </c>
      <c r="CO46" s="27">
        <v>78.19</v>
      </c>
      <c r="CP46" s="27">
        <v>8</v>
      </c>
      <c r="CQ46" s="27">
        <v>2.71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10.8</v>
      </c>
      <c r="CE48" s="23">
        <v>0</v>
      </c>
      <c r="CG48" s="23">
        <v>3.6</v>
      </c>
      <c r="CH48" s="23">
        <v>3.6</v>
      </c>
      <c r="CI48" s="23">
        <v>3.6</v>
      </c>
      <c r="CJ48" s="23">
        <v>360</v>
      </c>
      <c r="CK48" s="23">
        <v>163.80000000000001</v>
      </c>
      <c r="CL48" s="23">
        <v>261.89999999999998</v>
      </c>
      <c r="CM48" s="23">
        <v>0.54</v>
      </c>
      <c r="CN48" s="23">
        <v>0.54</v>
      </c>
      <c r="CO48" s="23">
        <v>0.54</v>
      </c>
      <c r="CP48" s="23">
        <v>0</v>
      </c>
      <c r="CQ48" s="23">
        <v>0</v>
      </c>
      <c r="CR48" s="23">
        <v>9</v>
      </c>
    </row>
    <row r="49" spans="1:96" s="19" customFormat="1" ht="24">
      <c r="A49" s="19" t="str">
        <f>"20"</f>
        <v>20</v>
      </c>
      <c r="B49" s="20" t="s">
        <v>109</v>
      </c>
      <c r="C49" s="21" t="str">
        <f>"30"</f>
        <v>30</v>
      </c>
      <c r="D49" s="21">
        <v>1.5</v>
      </c>
      <c r="E49" s="21">
        <v>0</v>
      </c>
      <c r="F49" s="21">
        <v>1.35</v>
      </c>
      <c r="G49" s="21">
        <v>0</v>
      </c>
      <c r="H49" s="21">
        <v>90</v>
      </c>
      <c r="I49" s="21">
        <v>360.15</v>
      </c>
      <c r="J49" s="22">
        <v>0</v>
      </c>
      <c r="K49" s="22">
        <v>0</v>
      </c>
      <c r="L49" s="22">
        <v>0</v>
      </c>
      <c r="M49" s="22">
        <v>0</v>
      </c>
      <c r="N49" s="22">
        <v>90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13.56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11.3</v>
      </c>
    </row>
    <row r="50" spans="1:96" s="27" customFormat="1" ht="11.4">
      <c r="B50" s="28" t="s">
        <v>116</v>
      </c>
      <c r="C50" s="29"/>
      <c r="D50" s="29">
        <v>2.5</v>
      </c>
      <c r="E50" s="29">
        <v>0</v>
      </c>
      <c r="F50" s="29">
        <v>1.55</v>
      </c>
      <c r="G50" s="29">
        <v>0</v>
      </c>
      <c r="H50" s="29">
        <v>110.6</v>
      </c>
      <c r="I50" s="29">
        <v>446.63</v>
      </c>
      <c r="J50" s="30">
        <v>0</v>
      </c>
      <c r="K50" s="30">
        <v>0</v>
      </c>
      <c r="L50" s="30">
        <v>0</v>
      </c>
      <c r="M50" s="30">
        <v>0</v>
      </c>
      <c r="N50" s="30">
        <v>109.8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24.36</v>
      </c>
      <c r="CD50" s="27">
        <f>$I$50/$I$51*100</f>
        <v>13.616643750209601</v>
      </c>
      <c r="CE50" s="27">
        <v>0</v>
      </c>
      <c r="CG50" s="27">
        <v>3.6</v>
      </c>
      <c r="CH50" s="27">
        <v>3.6</v>
      </c>
      <c r="CI50" s="27">
        <v>3.6</v>
      </c>
      <c r="CJ50" s="27">
        <v>360</v>
      </c>
      <c r="CK50" s="27">
        <v>163.80000000000001</v>
      </c>
      <c r="CL50" s="27">
        <v>261.89999999999998</v>
      </c>
      <c r="CM50" s="27">
        <v>0.54</v>
      </c>
      <c r="CN50" s="27">
        <v>0.54</v>
      </c>
      <c r="CO50" s="27">
        <v>0.54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96.35</v>
      </c>
      <c r="E51" s="29">
        <v>56.36</v>
      </c>
      <c r="F51" s="29">
        <v>77.319999999999993</v>
      </c>
      <c r="G51" s="29">
        <v>21.66</v>
      </c>
      <c r="H51" s="29">
        <v>565.41999999999996</v>
      </c>
      <c r="I51" s="29">
        <v>3280.03</v>
      </c>
      <c r="J51" s="30">
        <v>36.65</v>
      </c>
      <c r="K51" s="30">
        <v>11.28</v>
      </c>
      <c r="L51" s="30">
        <v>0</v>
      </c>
      <c r="M51" s="30">
        <v>0</v>
      </c>
      <c r="N51" s="30">
        <v>331</v>
      </c>
      <c r="O51" s="30">
        <v>213.82</v>
      </c>
      <c r="P51" s="30">
        <v>20.61</v>
      </c>
      <c r="Q51" s="30">
        <v>0</v>
      </c>
      <c r="R51" s="30">
        <v>0</v>
      </c>
      <c r="S51" s="30">
        <v>7.71</v>
      </c>
      <c r="T51" s="30">
        <v>26.22</v>
      </c>
      <c r="U51" s="30">
        <v>3528.64</v>
      </c>
      <c r="V51" s="30">
        <v>4306.82</v>
      </c>
      <c r="W51" s="30">
        <v>925.3</v>
      </c>
      <c r="X51" s="30">
        <v>313.57</v>
      </c>
      <c r="Y51" s="30">
        <v>1332.58</v>
      </c>
      <c r="Z51" s="30">
        <v>17.68</v>
      </c>
      <c r="AA51" s="30">
        <v>238.88</v>
      </c>
      <c r="AB51" s="30">
        <v>2592.0300000000002</v>
      </c>
      <c r="AC51" s="30">
        <v>775.05</v>
      </c>
      <c r="AD51" s="30">
        <v>11.44</v>
      </c>
      <c r="AE51" s="30">
        <v>0.93</v>
      </c>
      <c r="AF51" s="30">
        <v>1.48</v>
      </c>
      <c r="AG51" s="30">
        <v>10.79</v>
      </c>
      <c r="AH51" s="30">
        <v>31.74</v>
      </c>
      <c r="AI51" s="30">
        <v>87.25</v>
      </c>
      <c r="AJ51" s="30">
        <v>0.8</v>
      </c>
      <c r="AK51" s="30">
        <v>4244.1400000000003</v>
      </c>
      <c r="AL51" s="30">
        <v>3722.45</v>
      </c>
      <c r="AM51" s="30">
        <v>6757.88</v>
      </c>
      <c r="AN51" s="30">
        <v>5025.99</v>
      </c>
      <c r="AO51" s="30">
        <v>1824.41</v>
      </c>
      <c r="AP51" s="30">
        <v>3323.44</v>
      </c>
      <c r="AQ51" s="30">
        <v>1105.05</v>
      </c>
      <c r="AR51" s="30">
        <v>4086.98</v>
      </c>
      <c r="AS51" s="30">
        <v>2566.2600000000002</v>
      </c>
      <c r="AT51" s="30">
        <v>3039.99</v>
      </c>
      <c r="AU51" s="30">
        <v>3949.02</v>
      </c>
      <c r="AV51" s="30">
        <v>2118.3000000000002</v>
      </c>
      <c r="AW51" s="30">
        <v>2101.2800000000002</v>
      </c>
      <c r="AX51" s="30">
        <v>11322.41</v>
      </c>
      <c r="AY51" s="30">
        <v>184.23</v>
      </c>
      <c r="AZ51" s="30">
        <v>3318.63</v>
      </c>
      <c r="BA51" s="30">
        <v>2348.36</v>
      </c>
      <c r="BB51" s="30">
        <v>3625.69</v>
      </c>
      <c r="BC51" s="30">
        <v>1050.7</v>
      </c>
      <c r="BD51" s="30">
        <v>0.5</v>
      </c>
      <c r="BE51" s="30">
        <v>0.23</v>
      </c>
      <c r="BF51" s="30">
        <v>0.12</v>
      </c>
      <c r="BG51" s="30">
        <v>0.28000000000000003</v>
      </c>
      <c r="BH51" s="30">
        <v>0.32</v>
      </c>
      <c r="BI51" s="30">
        <v>1.5</v>
      </c>
      <c r="BJ51" s="30">
        <v>0</v>
      </c>
      <c r="BK51" s="30">
        <v>5.79</v>
      </c>
      <c r="BL51" s="30">
        <v>0</v>
      </c>
      <c r="BM51" s="30">
        <v>2.04</v>
      </c>
      <c r="BN51" s="30">
        <v>7.0000000000000007E-2</v>
      </c>
      <c r="BO51" s="30">
        <v>0.11</v>
      </c>
      <c r="BP51" s="30">
        <v>0</v>
      </c>
      <c r="BQ51" s="30">
        <v>0.28999999999999998</v>
      </c>
      <c r="BR51" s="30">
        <v>0.48</v>
      </c>
      <c r="BS51" s="30">
        <v>9.4600000000000009</v>
      </c>
      <c r="BT51" s="30">
        <v>0</v>
      </c>
      <c r="BU51" s="30">
        <v>0</v>
      </c>
      <c r="BV51" s="30">
        <v>11.52</v>
      </c>
      <c r="BW51" s="30">
        <v>0.14000000000000001</v>
      </c>
      <c r="BX51" s="30">
        <v>0.04</v>
      </c>
      <c r="BY51" s="30">
        <v>0</v>
      </c>
      <c r="BZ51" s="30">
        <v>0</v>
      </c>
      <c r="CA51" s="30">
        <v>0</v>
      </c>
      <c r="CB51" s="30">
        <v>2760.07</v>
      </c>
      <c r="CC51" s="29">
        <v>374</v>
      </c>
      <c r="CE51" s="27">
        <v>670.88</v>
      </c>
      <c r="CG51" s="27">
        <v>384.07</v>
      </c>
      <c r="CH51" s="27">
        <v>218.6</v>
      </c>
      <c r="CI51" s="27">
        <v>301.33</v>
      </c>
      <c r="CJ51" s="27">
        <v>17289.189999999999</v>
      </c>
      <c r="CK51" s="27">
        <v>7819.63</v>
      </c>
      <c r="CL51" s="27">
        <v>12554.41</v>
      </c>
      <c r="CM51" s="27">
        <v>319.48</v>
      </c>
      <c r="CN51" s="27">
        <v>181.91</v>
      </c>
      <c r="CO51" s="27">
        <v>250.74</v>
      </c>
      <c r="CP51" s="27">
        <v>50.55</v>
      </c>
      <c r="CQ51" s="27">
        <v>7.58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22</v>
      </c>
      <c r="G53" s="16"/>
      <c r="H53" s="16">
        <v>66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30</v>
      </c>
      <c r="F30" s="55">
        <v>13.56</v>
      </c>
      <c r="G30" s="54">
        <v>360.15</v>
      </c>
      <c r="H30" s="54">
        <v>1.5</v>
      </c>
      <c r="I30" s="54">
        <v>1.35</v>
      </c>
      <c r="J30" s="56">
        <v>90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45065.402905092589</v>
      </c>
      <c r="C1">
        <f>YEAR(Дата_Сост)</f>
        <v>2023</v>
      </c>
      <c r="D1">
        <f>MONTH(Дата_Сост)</f>
        <v>5</v>
      </c>
      <c r="E1">
        <f>DAY(Дата_Сост)</f>
        <v>19</v>
      </c>
    </row>
    <row r="2" spans="1:5">
      <c r="A2" t="s">
        <v>82</v>
      </c>
      <c r="B2" s="2">
        <v>45055.451203703706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2023-05-09T06:10:32Z</dcterms:modified>
</cp:coreProperties>
</file>