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<sst xmlns="http://schemas.openxmlformats.org/spreadsheetml/2006/main" count="185" uniqueCount="155">
  <si>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</si>
  <si>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</si>
  <si>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</si>
  <si>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</si>
  <si>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</si>
  <si>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</si>
  <si>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</si>
  <si>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</si>
  <si>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</si>
  <si>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</si>
  <si>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</si>
  <si>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</si>
  <si>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</si>
  <si>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</si>
  <si>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</si>
  <si>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</si>
  <si>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</si>
  <si>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</si>
  <si>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</si>
  <si>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</si>
  <si>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</si>
  <si>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</si>
  <si>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</si>
  <si>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</si>
  <si>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</si>
  <si>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</si>
  <si>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</si>
  <si>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</si>
  <si>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</si>
  <si>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</si>
  <si>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</si>
  <si>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</si>
  <si>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</si>
  <si>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</si>
  <si>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</si>
  <si>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</si>
  <si>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</si>
  <si>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</si>
  <si>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</si>
  <si>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</si>
  <si>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</si>
  <si>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</si>
  <si>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</si>
  <si>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</si>
  <si>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</si>
  <si>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</si>
  <si>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</si>
  <si>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</si>
  <si>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</si>
  <si>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</si>
  <si>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</si>
  <si>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</si>
  <si>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</si>
  <si>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</si>
  <si>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</si>
  <si>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</si>
  <si>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</si>
  <si>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</si>
  <si>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</si>
  <si>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</si>
  <si>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</si>
  <si>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</si>
  <si>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</si>
  <si>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</si>
  <si>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</si>
  <si>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</si>
  <si>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</si>
  <si>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</si>
  <si>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</si>
  <si>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</si>
  <si>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</si>
  <si>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</si>
  <si>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</si>
  <si>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</si>
  <si>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</si>
  <si>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</si>
  <si>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</si>
  <si>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</si>
  <si>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</si>
  <si>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</si>
  <si>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</si>
  <si>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</si>
  <si>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</si>
  <si>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</si>
  <si>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</si>
  <si>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</si>
  <si>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</si>
  <si>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</si>
  <si>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</si>
  <si>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</si>
  <si>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</si>
  <si>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</si>
  <si>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</si>
  <si>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</si>
  <si>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</si>
  <si>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</si>
  <si>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</si>
  <si>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</si>
  <si>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</si>
  <si>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</si>
  <si>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Салат из свежих томатов  с перцем сладким с растительным маслом</t>
  </si>
  <si>
    <t>Борщ с картофелем и сметаной</t>
  </si>
  <si>
    <t>Картофельное пюре</t>
  </si>
  <si>
    <t>Оладьи из печени</t>
  </si>
  <si>
    <t>Хлеб ржаной</t>
  </si>
  <si>
    <t>Чай (вариант 1)</t>
  </si>
  <si>
    <t>Итого за 'Обед  с 7 до 11 лет'</t>
  </si>
  <si>
    <t>Полдник</t>
  </si>
  <si>
    <t>Кекс "Мини-Мафин" ин/уп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</si>
  <si>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</si>
  <si>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</si>
  <si>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</si>
  <si>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</si>
  <si>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</si>
  <si>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</si>
  <si>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</si>
  <si>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</si>
  <si>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</si>
  <si>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</si>
  <si>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</si>
  <si>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</si>
  <si>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</si>
  <si>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</si>
  <si>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</si>
  <si>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</si>
  <si>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</si>
  <si>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</si>
  <si>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</si>
  <si>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</si>
  <si>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</si>
  <si>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</si>
  <si>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</si>
  <si>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</si>
  <si>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</si>
  <si>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</si>
  <si>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</si>
  <si>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</si>
  <si>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</si>
  <si>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</si>
  <si>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</si>
  <si>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</si>
  <si>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</si>
  <si>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</si>
  <si>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</si>
  <si>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</si>
  <si>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</si>
  <si>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</si>
  <si>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</si>
  <si>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</si>
  <si>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</si>
  <si>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</si>
  <si>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17</t>
  </si>
  <si>
    <t>5</t>
  </si>
  <si>
    <t>Итого сумма с 12 и старше     200,00</t>
  </si>
  <si>
    <t>Итого сумма с 7 до 11 лет     178,00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</si>
</sst>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40" sqref="E4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12.9.2023г.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"12 сентября 2023 г."</f>
        <v>12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"210"</f>
        <v>210</v>
      </c>
      <c r="D11" s="34">
        <v>9.0299999999999994</v>
      </c>
      <c r="E11" s="34">
        <v>2.48</v>
      </c>
      <c r="F11" s="34">
        <v>6.82</v>
      </c>
      <c r="G11" s="34">
        <v>0.84</v>
      </c>
      <c r="H11" s="34">
        <v>40.97</v>
      </c>
      <c r="I11" s="34">
        <v>261.41855197500001</v>
      </c>
      <c r="J11" s="35">
        <v>4.28</v>
      </c>
      <c r="K11" s="35">
        <v>0.12</v>
      </c>
      <c r="L11" s="35">
        <v>0</v>
      </c>
      <c r="M11" s="35">
        <v>0</v>
      </c>
      <c r="N11" s="35">
        <v>1.06</v>
      </c>
      <c r="O11" s="35">
        <v>37.840000000000003</v>
      </c>
      <c r="P11" s="35">
        <v>2.0699999999999998</v>
      </c>
      <c r="Q11" s="35">
        <v>0</v>
      </c>
      <c r="R11" s="35">
        <v>0</v>
      </c>
      <c r="S11" s="35">
        <v>0.21</v>
      </c>
      <c r="T11" s="35">
        <v>1.91</v>
      </c>
      <c r="U11" s="35">
        <v>493.83</v>
      </c>
      <c r="V11" s="35">
        <v>68.7</v>
      </c>
      <c r="W11" s="35">
        <v>96.09</v>
      </c>
      <c r="X11" s="35">
        <v>11.95</v>
      </c>
      <c r="Y11" s="35">
        <v>94.22</v>
      </c>
      <c r="Z11" s="35">
        <v>0.98</v>
      </c>
      <c r="AA11" s="35">
        <v>28.98</v>
      </c>
      <c r="AB11" s="35">
        <v>26.88</v>
      </c>
      <c r="AC11" s="35">
        <v>53.87</v>
      </c>
      <c r="AD11" s="35">
        <v>1.1299999999999999</v>
      </c>
      <c r="AE11" s="35">
        <v>0.06</v>
      </c>
      <c r="AF11" s="35">
        <v>0.05</v>
      </c>
      <c r="AG11" s="35">
        <v>0.51</v>
      </c>
      <c r="AH11" s="35">
        <v>2.63</v>
      </c>
      <c r="AI11" s="35">
        <v>0.03</v>
      </c>
      <c r="AJ11" s="35">
        <v>0</v>
      </c>
      <c r="AK11" s="35">
        <v>458.98</v>
      </c>
      <c r="AL11" s="35">
        <v>362.88</v>
      </c>
      <c r="AM11" s="35">
        <v>690.96</v>
      </c>
      <c r="AN11" s="35">
        <v>307.43</v>
      </c>
      <c r="AO11" s="35">
        <v>148.61000000000001</v>
      </c>
      <c r="AP11" s="35">
        <v>284.5</v>
      </c>
      <c r="AQ11" s="35">
        <v>128.82</v>
      </c>
      <c r="AR11" s="35">
        <v>430.88</v>
      </c>
      <c r="AS11" s="35">
        <v>264.56</v>
      </c>
      <c r="AT11" s="35">
        <v>317.58999999999997</v>
      </c>
      <c r="AU11" s="35">
        <v>345.72</v>
      </c>
      <c r="AV11" s="35">
        <v>271.89999999999998</v>
      </c>
      <c r="AW11" s="35">
        <v>254.44</v>
      </c>
      <c r="AX11" s="35">
        <v>2358.9299999999998</v>
      </c>
      <c r="AY11" s="35">
        <v>0</v>
      </c>
      <c r="AZ11" s="35">
        <v>829.25</v>
      </c>
      <c r="BA11" s="35">
        <v>429.5</v>
      </c>
      <c r="BB11" s="35">
        <v>289.51</v>
      </c>
      <c r="BC11" s="35">
        <v>144.33000000000001</v>
      </c>
      <c r="BD11" s="35">
        <v>0.12</v>
      </c>
      <c r="BE11" s="35">
        <v>7.0000000000000007E-2</v>
      </c>
      <c r="BF11" s="35">
        <v>7.0000000000000007E-2</v>
      </c>
      <c r="BG11" s="35">
        <v>0.19</v>
      </c>
      <c r="BH11" s="35">
        <v>0.19</v>
      </c>
      <c r="BI11" s="35">
        <v>0.59</v>
      </c>
      <c r="BJ11" s="35">
        <v>0.03</v>
      </c>
      <c r="BK11" s="35">
        <v>1.69</v>
      </c>
      <c r="BL11" s="35">
        <v>0.02</v>
      </c>
      <c r="BM11" s="35">
        <v>0.63</v>
      </c>
      <c r="BN11" s="35">
        <v>0.02</v>
      </c>
      <c r="BO11" s="35">
        <v>0</v>
      </c>
      <c r="BP11" s="35">
        <v>0</v>
      </c>
      <c r="BQ11" s="35">
        <v>0.11</v>
      </c>
      <c r="BR11" s="35">
        <v>0.16</v>
      </c>
      <c r="BS11" s="35">
        <v>1.47</v>
      </c>
      <c r="BT11" s="35">
        <v>0</v>
      </c>
      <c r="BU11" s="35">
        <v>0</v>
      </c>
      <c r="BV11" s="35">
        <v>0.39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185.64</v>
      </c>
      <c r="CC11" s="34">
        <v>18.899999999999999</v>
      </c>
      <c r="CE11" s="32">
        <v>33.46</v>
      </c>
      <c r="CG11" s="32">
        <v>33.33</v>
      </c>
      <c r="CH11" s="32">
        <v>18.21</v>
      </c>
      <c r="CI11" s="32">
        <v>25.77</v>
      </c>
      <c r="CJ11" s="32">
        <v>974.65</v>
      </c>
      <c r="CK11" s="32">
        <v>728.47</v>
      </c>
      <c r="CL11" s="32">
        <v>851.56</v>
      </c>
      <c r="CM11" s="32">
        <v>31.37</v>
      </c>
      <c r="CN11" s="32">
        <v>19.63</v>
      </c>
      <c r="CO11" s="32">
        <v>25.5</v>
      </c>
      <c r="CP11" s="32">
        <v>0</v>
      </c>
      <c r="CQ11" s="32">
        <v>1.05</v>
      </c>
      <c r="CR11" s="32">
        <v>11.46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10.56</v>
      </c>
      <c r="CE12" s="32">
        <v>104</v>
      </c>
      <c r="CG12" s="32">
        <v>9.0399999999999991</v>
      </c>
      <c r="CH12" s="32">
        <v>7.6</v>
      </c>
      <c r="CI12" s="32">
        <v>8.32</v>
      </c>
      <c r="CJ12" s="32">
        <v>1296</v>
      </c>
      <c r="CK12" s="32">
        <v>828</v>
      </c>
      <c r="CL12" s="32">
        <v>1062</v>
      </c>
      <c r="CM12" s="32">
        <v>4</v>
      </c>
      <c r="CN12" s="32">
        <v>2.8</v>
      </c>
      <c r="CO12" s="32">
        <v>3.4</v>
      </c>
      <c r="CP12" s="32">
        <v>0</v>
      </c>
      <c r="CQ12" s="32">
        <v>0</v>
      </c>
      <c r="CR12" s="32">
        <v>6.4</v>
      </c>
    </row>
    <row r="13" spans="1:96" s="32" customFormat="1">
      <c r="A13" s="32" t="str">
        <f>"4"</f>
        <v>4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10.91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6.61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2.12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1.77</v>
      </c>
    </row>
    <row r="15" spans="1:96" s="28" customFormat="1" ht="24">
      <c r="A15" s="28" t="str">
        <f>"32/10"</f>
        <v>32/10</v>
      </c>
      <c r="B15" s="29" t="s">
        <v>97</v>
      </c>
      <c r="C15" s="30" t="str">
        <f>"200"</f>
        <v>200</v>
      </c>
      <c r="D15" s="30">
        <v>3.14</v>
      </c>
      <c r="E15" s="30">
        <v>2.84</v>
      </c>
      <c r="F15" s="30">
        <v>3.21</v>
      </c>
      <c r="G15" s="30">
        <v>7.0000000000000007E-2</v>
      </c>
      <c r="H15" s="30">
        <v>9.5</v>
      </c>
      <c r="I15" s="30">
        <v>77.788600000000002</v>
      </c>
      <c r="J15" s="31">
        <v>2</v>
      </c>
      <c r="K15" s="31">
        <v>0</v>
      </c>
      <c r="L15" s="31">
        <v>0</v>
      </c>
      <c r="M15" s="31">
        <v>0</v>
      </c>
      <c r="N15" s="31">
        <v>9.5</v>
      </c>
      <c r="O15" s="31">
        <v>0</v>
      </c>
      <c r="P15" s="31">
        <v>0</v>
      </c>
      <c r="Q15" s="31">
        <v>0</v>
      </c>
      <c r="R15" s="31">
        <v>0</v>
      </c>
      <c r="S15" s="31">
        <v>0.1</v>
      </c>
      <c r="T15" s="31">
        <v>0.71</v>
      </c>
      <c r="U15" s="31">
        <v>49.55</v>
      </c>
      <c r="V15" s="31">
        <v>144.69</v>
      </c>
      <c r="W15" s="31">
        <v>116.55</v>
      </c>
      <c r="X15" s="31">
        <v>13.3</v>
      </c>
      <c r="Y15" s="31">
        <v>83.7</v>
      </c>
      <c r="Z15" s="31">
        <v>0.11</v>
      </c>
      <c r="AA15" s="31">
        <v>20</v>
      </c>
      <c r="AB15" s="31">
        <v>9</v>
      </c>
      <c r="AC15" s="31">
        <v>22</v>
      </c>
      <c r="AD15" s="31">
        <v>0</v>
      </c>
      <c r="AE15" s="31">
        <v>0.03</v>
      </c>
      <c r="AF15" s="31">
        <v>0.14000000000000001</v>
      </c>
      <c r="AG15" s="31">
        <v>0.09</v>
      </c>
      <c r="AH15" s="31">
        <v>0.8</v>
      </c>
      <c r="AI15" s="31">
        <v>0.52</v>
      </c>
      <c r="AJ15" s="31">
        <v>0</v>
      </c>
      <c r="AK15" s="31">
        <v>159.74</v>
      </c>
      <c r="AL15" s="31">
        <v>157.78</v>
      </c>
      <c r="AM15" s="31">
        <v>270.48</v>
      </c>
      <c r="AN15" s="31">
        <v>217.56</v>
      </c>
      <c r="AO15" s="31">
        <v>72.52</v>
      </c>
      <c r="AP15" s="31">
        <v>127.4</v>
      </c>
      <c r="AQ15" s="31">
        <v>42.14</v>
      </c>
      <c r="AR15" s="31">
        <v>143.08000000000001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180.32</v>
      </c>
      <c r="BC15" s="31">
        <v>25.48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198.55</v>
      </c>
      <c r="CC15" s="30">
        <v>12.91</v>
      </c>
      <c r="CE15" s="28">
        <v>21.5</v>
      </c>
      <c r="CG15" s="28">
        <v>13.77</v>
      </c>
      <c r="CH15" s="28">
        <v>4.93</v>
      </c>
      <c r="CI15" s="28">
        <v>9.35</v>
      </c>
      <c r="CJ15" s="28">
        <v>1007.44</v>
      </c>
      <c r="CK15" s="28">
        <v>363.11</v>
      </c>
      <c r="CL15" s="28">
        <v>685.28</v>
      </c>
      <c r="CM15" s="28">
        <v>41.81</v>
      </c>
      <c r="CN15" s="28">
        <v>19.5</v>
      </c>
      <c r="CO15" s="28">
        <v>30.66</v>
      </c>
      <c r="CP15" s="28">
        <v>5</v>
      </c>
      <c r="CQ15" s="28">
        <v>0</v>
      </c>
      <c r="CR15" s="28">
        <v>7.83</v>
      </c>
    </row>
    <row r="16" spans="1:96" s="36" customFormat="1" ht="11.4">
      <c r="B16" s="37" t="s">
        <v>98</v>
      </c>
      <c r="C16" s="38"/>
      <c r="D16" s="38">
        <v>19.97</v>
      </c>
      <c r="E16" s="38">
        <v>10.48</v>
      </c>
      <c r="F16" s="38">
        <v>22.14</v>
      </c>
      <c r="G16" s="38">
        <v>1.18</v>
      </c>
      <c r="H16" s="38">
        <v>69.63</v>
      </c>
      <c r="I16" s="38">
        <v>557.62</v>
      </c>
      <c r="J16" s="39">
        <v>12.19</v>
      </c>
      <c r="K16" s="39">
        <v>0.34</v>
      </c>
      <c r="L16" s="39">
        <v>0</v>
      </c>
      <c r="M16" s="39">
        <v>0</v>
      </c>
      <c r="N16" s="39">
        <v>11.4</v>
      </c>
      <c r="O16" s="39">
        <v>56.08</v>
      </c>
      <c r="P16" s="39">
        <v>2.15</v>
      </c>
      <c r="Q16" s="39">
        <v>0</v>
      </c>
      <c r="R16" s="39">
        <v>0</v>
      </c>
      <c r="S16" s="39">
        <v>0.31</v>
      </c>
      <c r="T16" s="39">
        <v>3.88</v>
      </c>
      <c r="U16" s="39">
        <v>598.48</v>
      </c>
      <c r="V16" s="39">
        <v>272.39</v>
      </c>
      <c r="W16" s="39">
        <v>237.04</v>
      </c>
      <c r="X16" s="39">
        <v>30.05</v>
      </c>
      <c r="Y16" s="39">
        <v>257.72000000000003</v>
      </c>
      <c r="Z16" s="39">
        <v>2.11</v>
      </c>
      <c r="AA16" s="39">
        <v>188.98</v>
      </c>
      <c r="AB16" s="39">
        <v>89.88</v>
      </c>
      <c r="AC16" s="39">
        <v>224.87</v>
      </c>
      <c r="AD16" s="39">
        <v>1.47</v>
      </c>
      <c r="AE16" s="39">
        <v>0.12</v>
      </c>
      <c r="AF16" s="39">
        <v>0.37</v>
      </c>
      <c r="AG16" s="39">
        <v>0.69</v>
      </c>
      <c r="AH16" s="39">
        <v>4.8899999999999997</v>
      </c>
      <c r="AI16" s="39">
        <v>0.55000000000000004</v>
      </c>
      <c r="AJ16" s="39">
        <v>0</v>
      </c>
      <c r="AK16" s="39">
        <v>1059.44</v>
      </c>
      <c r="AL16" s="39">
        <v>896.5</v>
      </c>
      <c r="AM16" s="39">
        <v>1605.02</v>
      </c>
      <c r="AN16" s="39">
        <v>958.2</v>
      </c>
      <c r="AO16" s="39">
        <v>432.45</v>
      </c>
      <c r="AP16" s="39">
        <v>740.64</v>
      </c>
      <c r="AQ16" s="39">
        <v>287.14</v>
      </c>
      <c r="AR16" s="39">
        <v>983.73</v>
      </c>
      <c r="AS16" s="39">
        <v>641.94000000000005</v>
      </c>
      <c r="AT16" s="39">
        <v>760.27</v>
      </c>
      <c r="AU16" s="39">
        <v>946.37</v>
      </c>
      <c r="AV16" s="39">
        <v>465.69</v>
      </c>
      <c r="AW16" s="39">
        <v>519.29</v>
      </c>
      <c r="AX16" s="39">
        <v>3885.51</v>
      </c>
      <c r="AY16" s="39">
        <v>5.6</v>
      </c>
      <c r="AZ16" s="39">
        <v>1254.1400000000001</v>
      </c>
      <c r="BA16" s="39">
        <v>919.89</v>
      </c>
      <c r="BB16" s="39">
        <v>739.95</v>
      </c>
      <c r="BC16" s="39">
        <v>347.87</v>
      </c>
      <c r="BD16" s="39">
        <v>0.39</v>
      </c>
      <c r="BE16" s="39">
        <v>0.19</v>
      </c>
      <c r="BF16" s="39">
        <v>0.13</v>
      </c>
      <c r="BG16" s="39">
        <v>0.34</v>
      </c>
      <c r="BH16" s="39">
        <v>0.36</v>
      </c>
      <c r="BI16" s="39">
        <v>1.38</v>
      </c>
      <c r="BJ16" s="39">
        <v>0.03</v>
      </c>
      <c r="BK16" s="39">
        <v>3.93</v>
      </c>
      <c r="BL16" s="39">
        <v>0.02</v>
      </c>
      <c r="BM16" s="39">
        <v>1.32</v>
      </c>
      <c r="BN16" s="39">
        <v>0.02</v>
      </c>
      <c r="BO16" s="39">
        <v>0</v>
      </c>
      <c r="BP16" s="39">
        <v>0</v>
      </c>
      <c r="BQ16" s="39">
        <v>0.26</v>
      </c>
      <c r="BR16" s="39">
        <v>0.39</v>
      </c>
      <c r="BS16" s="39">
        <v>3.29</v>
      </c>
      <c r="BT16" s="39">
        <v>0</v>
      </c>
      <c r="BU16" s="39">
        <v>0</v>
      </c>
      <c r="BV16" s="39">
        <v>0.59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431.97</v>
      </c>
      <c r="CC16" s="38">
        <f>SUM($CC$10:$CC$15)</f>
        <v>55.400000000000006</v>
      </c>
      <c r="CD16" s="36">
        <f>$I$16/$I$51*100</f>
        <v>19.339712619958451</v>
      </c>
      <c r="CE16" s="36">
        <v>203.96</v>
      </c>
      <c r="CG16" s="36">
        <v>56.54</v>
      </c>
      <c r="CH16" s="36">
        <v>30.84</v>
      </c>
      <c r="CI16" s="36">
        <v>43.69</v>
      </c>
      <c r="CJ16" s="36">
        <v>3736.91</v>
      </c>
      <c r="CK16" s="36">
        <v>2096.84</v>
      </c>
      <c r="CL16" s="36">
        <v>2916.88</v>
      </c>
      <c r="CM16" s="36">
        <v>82.4</v>
      </c>
      <c r="CN16" s="36">
        <v>46.31</v>
      </c>
      <c r="CO16" s="36">
        <v>64.349999999999994</v>
      </c>
      <c r="CP16" s="36">
        <v>5</v>
      </c>
      <c r="CQ16" s="36">
        <v>1.05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"20/2"</f>
        <v>20/2</v>
      </c>
      <c r="B18" s="33" t="s">
        <v>100</v>
      </c>
      <c r="C18" s="34" t="str">
        <f>"60"</f>
        <v>60</v>
      </c>
      <c r="D18" s="34">
        <v>0.63</v>
      </c>
      <c r="E18" s="34">
        <v>0</v>
      </c>
      <c r="F18" s="34">
        <v>3.63</v>
      </c>
      <c r="G18" s="34">
        <v>3.63</v>
      </c>
      <c r="H18" s="34">
        <v>3.05</v>
      </c>
      <c r="I18" s="34">
        <v>46.462289999999989</v>
      </c>
      <c r="J18" s="35">
        <v>0.45</v>
      </c>
      <c r="K18" s="35">
        <v>2.34</v>
      </c>
      <c r="L18" s="35">
        <v>0</v>
      </c>
      <c r="M18" s="35">
        <v>0</v>
      </c>
      <c r="N18" s="35">
        <v>2.0699999999999998</v>
      </c>
      <c r="O18" s="35">
        <v>0.15</v>
      </c>
      <c r="P18" s="35">
        <v>0.83</v>
      </c>
      <c r="Q18" s="35">
        <v>0</v>
      </c>
      <c r="R18" s="35">
        <v>0</v>
      </c>
      <c r="S18" s="35">
        <v>0.39</v>
      </c>
      <c r="T18" s="35">
        <v>0.68</v>
      </c>
      <c r="U18" s="35">
        <v>115.4</v>
      </c>
      <c r="V18" s="35">
        <v>150.82</v>
      </c>
      <c r="W18" s="35">
        <v>8.3699999999999992</v>
      </c>
      <c r="X18" s="35">
        <v>10.09</v>
      </c>
      <c r="Y18" s="35">
        <v>13.93</v>
      </c>
      <c r="Z18" s="35">
        <v>0.48</v>
      </c>
      <c r="AA18" s="35">
        <v>0</v>
      </c>
      <c r="AB18" s="35">
        <v>508.62</v>
      </c>
      <c r="AC18" s="35">
        <v>86.34</v>
      </c>
      <c r="AD18" s="35">
        <v>1.98</v>
      </c>
      <c r="AE18" s="35">
        <v>0.04</v>
      </c>
      <c r="AF18" s="35">
        <v>0.03</v>
      </c>
      <c r="AG18" s="35">
        <v>0.31</v>
      </c>
      <c r="AH18" s="35">
        <v>0.43</v>
      </c>
      <c r="AI18" s="35">
        <v>29.4</v>
      </c>
      <c r="AJ18" s="35">
        <v>0</v>
      </c>
      <c r="AK18" s="35">
        <v>15.52</v>
      </c>
      <c r="AL18" s="35">
        <v>16.29</v>
      </c>
      <c r="AM18" s="35">
        <v>21.61</v>
      </c>
      <c r="AN18" s="35">
        <v>24.99</v>
      </c>
      <c r="AO18" s="35">
        <v>4.17</v>
      </c>
      <c r="AP18" s="35">
        <v>17.61</v>
      </c>
      <c r="AQ18" s="35">
        <v>4.5599999999999996</v>
      </c>
      <c r="AR18" s="35">
        <v>15.91</v>
      </c>
      <c r="AS18" s="35">
        <v>12.7</v>
      </c>
      <c r="AT18" s="35">
        <v>12.85</v>
      </c>
      <c r="AU18" s="35">
        <v>64.92</v>
      </c>
      <c r="AV18" s="35">
        <v>8.76</v>
      </c>
      <c r="AW18" s="35">
        <v>9.41</v>
      </c>
      <c r="AX18" s="35">
        <v>241.79</v>
      </c>
      <c r="AY18" s="35">
        <v>0</v>
      </c>
      <c r="AZ18" s="35">
        <v>8.94</v>
      </c>
      <c r="BA18" s="35">
        <v>12.23</v>
      </c>
      <c r="BB18" s="35">
        <v>14.41</v>
      </c>
      <c r="BC18" s="35">
        <v>3.15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52.35</v>
      </c>
      <c r="CC18" s="34">
        <v>13.76</v>
      </c>
      <c r="CE18" s="32">
        <v>84.77</v>
      </c>
      <c r="CG18" s="32">
        <v>13.37</v>
      </c>
      <c r="CH18" s="32">
        <v>7.27</v>
      </c>
      <c r="CI18" s="32">
        <v>10.32</v>
      </c>
      <c r="CJ18" s="32">
        <v>492.7</v>
      </c>
      <c r="CK18" s="32">
        <v>117.95</v>
      </c>
      <c r="CL18" s="32">
        <v>305.33</v>
      </c>
      <c r="CM18" s="32">
        <v>2.0099999999999998</v>
      </c>
      <c r="CN18" s="32">
        <v>1.1399999999999999</v>
      </c>
      <c r="CO18" s="32">
        <v>1.57</v>
      </c>
      <c r="CP18" s="32">
        <v>0</v>
      </c>
      <c r="CQ18" s="32">
        <v>0.3</v>
      </c>
      <c r="CR18" s="32">
        <v>8.34</v>
      </c>
    </row>
    <row r="19" spans="1:96" s="32" customFormat="1">
      <c r="A19" s="32" t="str">
        <f>"4/2"</f>
        <v>4/2</v>
      </c>
      <c r="B19" s="33" t="s">
        <v>101</v>
      </c>
      <c r="C19" s="34" t="str">
        <f>"200"</f>
        <v>200</v>
      </c>
      <c r="D19" s="34">
        <v>1.75</v>
      </c>
      <c r="E19" s="34">
        <v>0</v>
      </c>
      <c r="F19" s="34">
        <v>4.37</v>
      </c>
      <c r="G19" s="34">
        <v>4.22</v>
      </c>
      <c r="H19" s="34">
        <v>13.81</v>
      </c>
      <c r="I19" s="34">
        <v>97.159974080000012</v>
      </c>
      <c r="J19" s="35">
        <v>0.99</v>
      </c>
      <c r="K19" s="35">
        <v>2.6</v>
      </c>
      <c r="L19" s="35">
        <v>0</v>
      </c>
      <c r="M19" s="35">
        <v>0</v>
      </c>
      <c r="N19" s="35">
        <v>6.88</v>
      </c>
      <c r="O19" s="35">
        <v>4.8499999999999996</v>
      </c>
      <c r="P19" s="35">
        <v>2.0699999999999998</v>
      </c>
      <c r="Q19" s="35">
        <v>0</v>
      </c>
      <c r="R19" s="35">
        <v>0</v>
      </c>
      <c r="S19" s="35">
        <v>0.21</v>
      </c>
      <c r="T19" s="35">
        <v>2.15</v>
      </c>
      <c r="U19" s="35">
        <v>432.8</v>
      </c>
      <c r="V19" s="35">
        <v>342.82</v>
      </c>
      <c r="W19" s="35">
        <v>32.020000000000003</v>
      </c>
      <c r="X19" s="35">
        <v>21.5</v>
      </c>
      <c r="Y19" s="35">
        <v>49.34</v>
      </c>
      <c r="Z19" s="35">
        <v>1.07</v>
      </c>
      <c r="AA19" s="35">
        <v>3.02</v>
      </c>
      <c r="AB19" s="35">
        <v>779.46</v>
      </c>
      <c r="AC19" s="35">
        <v>167.5</v>
      </c>
      <c r="AD19" s="35">
        <v>1.91</v>
      </c>
      <c r="AE19" s="35">
        <v>0.05</v>
      </c>
      <c r="AF19" s="35">
        <v>0.05</v>
      </c>
      <c r="AG19" s="35">
        <v>0.53</v>
      </c>
      <c r="AH19" s="35">
        <v>1.01</v>
      </c>
      <c r="AI19" s="35">
        <v>5.45</v>
      </c>
      <c r="AJ19" s="35">
        <v>0</v>
      </c>
      <c r="AK19" s="35">
        <v>86.93</v>
      </c>
      <c r="AL19" s="35">
        <v>82.77</v>
      </c>
      <c r="AM19" s="35">
        <v>131.69</v>
      </c>
      <c r="AN19" s="35">
        <v>147.71</v>
      </c>
      <c r="AO19" s="35">
        <v>38.340000000000003</v>
      </c>
      <c r="AP19" s="35">
        <v>82.7</v>
      </c>
      <c r="AQ19" s="35">
        <v>24.47</v>
      </c>
      <c r="AR19" s="35">
        <v>76.319999999999993</v>
      </c>
      <c r="AS19" s="35">
        <v>97.28</v>
      </c>
      <c r="AT19" s="35">
        <v>143.5</v>
      </c>
      <c r="AU19" s="35">
        <v>286.95</v>
      </c>
      <c r="AV19" s="35">
        <v>46.68</v>
      </c>
      <c r="AW19" s="35">
        <v>81.349999999999994</v>
      </c>
      <c r="AX19" s="35">
        <v>383.57</v>
      </c>
      <c r="AY19" s="35">
        <v>0</v>
      </c>
      <c r="AZ19" s="35">
        <v>76.27</v>
      </c>
      <c r="BA19" s="35">
        <v>84.57</v>
      </c>
      <c r="BB19" s="35">
        <v>69.28</v>
      </c>
      <c r="BC19" s="35">
        <v>26.69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0.24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0.89</v>
      </c>
      <c r="BT19" s="35">
        <v>0</v>
      </c>
      <c r="BU19" s="35">
        <v>0</v>
      </c>
      <c r="BV19" s="35">
        <v>2.39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251.88</v>
      </c>
      <c r="CC19" s="34">
        <v>13.1</v>
      </c>
      <c r="CE19" s="32">
        <v>132.93</v>
      </c>
      <c r="CG19" s="32">
        <v>51.47</v>
      </c>
      <c r="CH19" s="32">
        <v>30.55</v>
      </c>
      <c r="CI19" s="32">
        <v>41.01</v>
      </c>
      <c r="CJ19" s="32">
        <v>1072.21</v>
      </c>
      <c r="CK19" s="32">
        <v>410.46</v>
      </c>
      <c r="CL19" s="32">
        <v>741.33</v>
      </c>
      <c r="CM19" s="32">
        <v>44.66</v>
      </c>
      <c r="CN19" s="32">
        <v>23.68</v>
      </c>
      <c r="CO19" s="32">
        <v>34.17</v>
      </c>
      <c r="CP19" s="32">
        <v>1.04</v>
      </c>
      <c r="CQ19" s="32">
        <v>1.04</v>
      </c>
      <c r="CR19" s="32">
        <v>7.94</v>
      </c>
    </row>
    <row r="20" spans="1:96" s="32" customFormat="1">
      <c r="A20" s="32" t="str">
        <f>"3/3"</f>
        <v>3/3</v>
      </c>
      <c r="B20" s="33" t="s">
        <v>102</v>
      </c>
      <c r="C20" s="34" t="str">
        <f>"160"</f>
        <v>160</v>
      </c>
      <c r="D20" s="34">
        <v>3.32</v>
      </c>
      <c r="E20" s="34">
        <v>0.57999999999999996</v>
      </c>
      <c r="F20" s="34">
        <v>3.91</v>
      </c>
      <c r="G20" s="34">
        <v>0.55000000000000004</v>
      </c>
      <c r="H20" s="34">
        <v>23.55</v>
      </c>
      <c r="I20" s="34">
        <v>141.42475999999999</v>
      </c>
      <c r="J20" s="35">
        <v>2.4300000000000002</v>
      </c>
      <c r="K20" s="35">
        <v>0.09</v>
      </c>
      <c r="L20" s="35">
        <v>0</v>
      </c>
      <c r="M20" s="35">
        <v>0</v>
      </c>
      <c r="N20" s="35">
        <v>2.29</v>
      </c>
      <c r="O20" s="35">
        <v>19.440000000000001</v>
      </c>
      <c r="P20" s="35">
        <v>1.81</v>
      </c>
      <c r="Q20" s="35">
        <v>0</v>
      </c>
      <c r="R20" s="35">
        <v>0</v>
      </c>
      <c r="S20" s="35">
        <v>0.31</v>
      </c>
      <c r="T20" s="35">
        <v>2.58</v>
      </c>
      <c r="U20" s="35">
        <v>245.61</v>
      </c>
      <c r="V20" s="35">
        <v>678.71</v>
      </c>
      <c r="W20" s="35">
        <v>38.07</v>
      </c>
      <c r="X20" s="35">
        <v>32.49</v>
      </c>
      <c r="Y20" s="35">
        <v>92.99</v>
      </c>
      <c r="Z20" s="35">
        <v>1.21</v>
      </c>
      <c r="AA20" s="35">
        <v>20</v>
      </c>
      <c r="AB20" s="35">
        <v>36.380000000000003</v>
      </c>
      <c r="AC20" s="35">
        <v>26.72</v>
      </c>
      <c r="AD20" s="35">
        <v>0.18</v>
      </c>
      <c r="AE20" s="35">
        <v>0.13</v>
      </c>
      <c r="AF20" s="35">
        <v>0.11</v>
      </c>
      <c r="AG20" s="35">
        <v>1.42</v>
      </c>
      <c r="AH20" s="35">
        <v>2.76</v>
      </c>
      <c r="AI20" s="35">
        <v>5.81</v>
      </c>
      <c r="AJ20" s="35">
        <v>0</v>
      </c>
      <c r="AK20" s="35">
        <v>66.77</v>
      </c>
      <c r="AL20" s="35">
        <v>86.87</v>
      </c>
      <c r="AM20" s="35">
        <v>123.73</v>
      </c>
      <c r="AN20" s="35">
        <v>125.97</v>
      </c>
      <c r="AO20" s="35">
        <v>28.39</v>
      </c>
      <c r="AP20" s="35">
        <v>81.209999999999994</v>
      </c>
      <c r="AQ20" s="35">
        <v>37.159999999999997</v>
      </c>
      <c r="AR20" s="35">
        <v>85.42</v>
      </c>
      <c r="AS20" s="35">
        <v>80.709999999999994</v>
      </c>
      <c r="AT20" s="35">
        <v>219.87</v>
      </c>
      <c r="AU20" s="35">
        <v>97.93</v>
      </c>
      <c r="AV20" s="35">
        <v>20.48</v>
      </c>
      <c r="AW20" s="35">
        <v>57</v>
      </c>
      <c r="AX20" s="35">
        <v>306.36</v>
      </c>
      <c r="AY20" s="35">
        <v>0</v>
      </c>
      <c r="AZ20" s="35">
        <v>42.86</v>
      </c>
      <c r="BA20" s="35">
        <v>38.99</v>
      </c>
      <c r="BB20" s="35">
        <v>77.599999999999994</v>
      </c>
      <c r="BC20" s="35">
        <v>23.1</v>
      </c>
      <c r="BD20" s="35">
        <v>0.1</v>
      </c>
      <c r="BE20" s="35">
        <v>0.05</v>
      </c>
      <c r="BF20" s="35">
        <v>0.03</v>
      </c>
      <c r="BG20" s="35">
        <v>0.06</v>
      </c>
      <c r="BH20" s="35">
        <v>7.0000000000000007E-2</v>
      </c>
      <c r="BI20" s="35">
        <v>0.3</v>
      </c>
      <c r="BJ20" s="35">
        <v>0</v>
      </c>
      <c r="BK20" s="35">
        <v>0.94</v>
      </c>
      <c r="BL20" s="35">
        <v>0</v>
      </c>
      <c r="BM20" s="35">
        <v>0.28000000000000003</v>
      </c>
      <c r="BN20" s="35">
        <v>0</v>
      </c>
      <c r="BO20" s="35">
        <v>0</v>
      </c>
      <c r="BP20" s="35">
        <v>0</v>
      </c>
      <c r="BQ20" s="35">
        <v>0.06</v>
      </c>
      <c r="BR20" s="35">
        <v>0.1</v>
      </c>
      <c r="BS20" s="35">
        <v>0.9</v>
      </c>
      <c r="BT20" s="35">
        <v>0</v>
      </c>
      <c r="BU20" s="35">
        <v>0</v>
      </c>
      <c r="BV20" s="35">
        <v>0.15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131.87</v>
      </c>
      <c r="CC20" s="34">
        <v>20.87</v>
      </c>
      <c r="CE20" s="32">
        <v>26.06</v>
      </c>
      <c r="CG20" s="32">
        <v>23.15</v>
      </c>
      <c r="CH20" s="32">
        <v>13.3</v>
      </c>
      <c r="CI20" s="32">
        <v>18.23</v>
      </c>
      <c r="CJ20" s="32">
        <v>362.29</v>
      </c>
      <c r="CK20" s="32">
        <v>318.57</v>
      </c>
      <c r="CL20" s="32">
        <v>340.43</v>
      </c>
      <c r="CM20" s="32">
        <v>14.65</v>
      </c>
      <c r="CN20" s="32">
        <v>2.15</v>
      </c>
      <c r="CO20" s="32">
        <v>8.4</v>
      </c>
      <c r="CP20" s="32">
        <v>0</v>
      </c>
      <c r="CQ20" s="32">
        <v>0.8</v>
      </c>
      <c r="CR20" s="32">
        <v>12.65</v>
      </c>
    </row>
    <row r="21" spans="1:96" s="32" customFormat="1">
      <c r="A21" s="32" t="str">
        <f>"50/8"</f>
        <v>50/8</v>
      </c>
      <c r="B21" s="33" t="s">
        <v>103</v>
      </c>
      <c r="C21" s="34" t="str">
        <f>"90"</f>
        <v>90</v>
      </c>
      <c r="D21" s="34">
        <v>15.44</v>
      </c>
      <c r="E21" s="34">
        <v>14.52</v>
      </c>
      <c r="F21" s="34">
        <v>5.05</v>
      </c>
      <c r="G21" s="34">
        <v>1.34</v>
      </c>
      <c r="H21" s="34">
        <v>6.37</v>
      </c>
      <c r="I21" s="34">
        <v>133.16400000000002</v>
      </c>
      <c r="J21" s="35">
        <v>2.67</v>
      </c>
      <c r="K21" s="35">
        <v>1.23</v>
      </c>
      <c r="L21" s="35">
        <v>0</v>
      </c>
      <c r="M21" s="35">
        <v>0</v>
      </c>
      <c r="N21" s="35">
        <v>0.18</v>
      </c>
      <c r="O21" s="35">
        <v>6.16</v>
      </c>
      <c r="P21" s="35">
        <v>0.03</v>
      </c>
      <c r="Q21" s="35">
        <v>0</v>
      </c>
      <c r="R21" s="35">
        <v>0</v>
      </c>
      <c r="S21" s="35">
        <v>0</v>
      </c>
      <c r="T21" s="35">
        <v>1.99</v>
      </c>
      <c r="U21" s="35">
        <v>201.15</v>
      </c>
      <c r="V21" s="35">
        <v>187.61</v>
      </c>
      <c r="W21" s="35">
        <v>9.36</v>
      </c>
      <c r="X21" s="35">
        <v>13.85</v>
      </c>
      <c r="Y21" s="35">
        <v>241.22</v>
      </c>
      <c r="Z21" s="35">
        <v>4.9800000000000004</v>
      </c>
      <c r="AA21" s="35">
        <v>4434.4799999999996</v>
      </c>
      <c r="AB21" s="35">
        <v>681.08</v>
      </c>
      <c r="AC21" s="35">
        <v>7542.45</v>
      </c>
      <c r="AD21" s="35">
        <v>1.63</v>
      </c>
      <c r="AE21" s="35">
        <v>0.2</v>
      </c>
      <c r="AF21" s="35">
        <v>1.68</v>
      </c>
      <c r="AG21" s="35">
        <v>6.89</v>
      </c>
      <c r="AH21" s="35">
        <v>11.71</v>
      </c>
      <c r="AI21" s="35">
        <v>11.88</v>
      </c>
      <c r="AJ21" s="35">
        <v>0</v>
      </c>
      <c r="AK21" s="35">
        <v>1055.68</v>
      </c>
      <c r="AL21" s="35">
        <v>797.47</v>
      </c>
      <c r="AM21" s="35">
        <v>1364.06</v>
      </c>
      <c r="AN21" s="35">
        <v>1185.3900000000001</v>
      </c>
      <c r="AO21" s="35">
        <v>369.17</v>
      </c>
      <c r="AP21" s="35">
        <v>686.81</v>
      </c>
      <c r="AQ21" s="35">
        <v>204.4</v>
      </c>
      <c r="AR21" s="35">
        <v>803.24</v>
      </c>
      <c r="AS21" s="35">
        <v>32.22</v>
      </c>
      <c r="AT21" s="35">
        <v>44.37</v>
      </c>
      <c r="AU21" s="35">
        <v>37.47</v>
      </c>
      <c r="AV21" s="35">
        <v>375.39</v>
      </c>
      <c r="AW21" s="35">
        <v>34.119999999999997</v>
      </c>
      <c r="AX21" s="35">
        <v>283.87</v>
      </c>
      <c r="AY21" s="35">
        <v>0</v>
      </c>
      <c r="AZ21" s="35">
        <v>92.53</v>
      </c>
      <c r="BA21" s="35">
        <v>41.04</v>
      </c>
      <c r="BB21" s="35">
        <v>27.39</v>
      </c>
      <c r="BC21" s="35">
        <v>21.14</v>
      </c>
      <c r="BD21" s="35">
        <v>0.05</v>
      </c>
      <c r="BE21" s="35">
        <v>0.02</v>
      </c>
      <c r="BF21" s="35">
        <v>0.01</v>
      </c>
      <c r="BG21" s="35">
        <v>0.03</v>
      </c>
      <c r="BH21" s="35">
        <v>0.03</v>
      </c>
      <c r="BI21" s="35">
        <v>0.15</v>
      </c>
      <c r="BJ21" s="35">
        <v>0</v>
      </c>
      <c r="BK21" s="35">
        <v>0.51</v>
      </c>
      <c r="BL21" s="35">
        <v>0</v>
      </c>
      <c r="BM21" s="35">
        <v>0.18</v>
      </c>
      <c r="BN21" s="35">
        <v>0</v>
      </c>
      <c r="BO21" s="35">
        <v>0.01</v>
      </c>
      <c r="BP21" s="35">
        <v>0</v>
      </c>
      <c r="BQ21" s="35">
        <v>0.03</v>
      </c>
      <c r="BR21" s="35">
        <v>0.04</v>
      </c>
      <c r="BS21" s="35">
        <v>0.65</v>
      </c>
      <c r="BT21" s="35">
        <v>0</v>
      </c>
      <c r="BU21" s="35">
        <v>0</v>
      </c>
      <c r="BV21" s="35">
        <v>0.8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70.489999999999995</v>
      </c>
      <c r="CC21" s="34">
        <v>46.91</v>
      </c>
      <c r="CE21" s="32">
        <v>4547.99</v>
      </c>
      <c r="CG21" s="32">
        <v>27.26</v>
      </c>
      <c r="CH21" s="32">
        <v>16.82</v>
      </c>
      <c r="CI21" s="32">
        <v>22.04</v>
      </c>
      <c r="CJ21" s="32">
        <v>3686.57</v>
      </c>
      <c r="CK21" s="32">
        <v>2266.83</v>
      </c>
      <c r="CL21" s="32">
        <v>2976.7</v>
      </c>
      <c r="CM21" s="32">
        <v>35.299999999999997</v>
      </c>
      <c r="CN21" s="32">
        <v>34.86</v>
      </c>
      <c r="CO21" s="32">
        <v>35.08</v>
      </c>
      <c r="CP21" s="32">
        <v>0</v>
      </c>
      <c r="CQ21" s="32">
        <v>0.45</v>
      </c>
      <c r="CR21" s="32">
        <v>28.59</v>
      </c>
    </row>
    <row r="22" spans="1:96" s="32" customFormat="1">
      <c r="A22" s="32" t="str">
        <f>"2"</f>
        <v>2</v>
      </c>
      <c r="B22" s="33" t="s">
        <v>96</v>
      </c>
      <c r="C22" s="34" t="str">
        <f>"41,1"</f>
        <v>41,1</v>
      </c>
      <c r="D22" s="34">
        <v>2.72</v>
      </c>
      <c r="E22" s="34">
        <v>0</v>
      </c>
      <c r="F22" s="34">
        <v>0.27</v>
      </c>
      <c r="G22" s="34">
        <v>0.27</v>
      </c>
      <c r="H22" s="34">
        <v>19.28</v>
      </c>
      <c r="I22" s="34">
        <v>92.023310999999978</v>
      </c>
      <c r="J22" s="35">
        <v>0</v>
      </c>
      <c r="K22" s="35">
        <v>0</v>
      </c>
      <c r="L22" s="35">
        <v>0</v>
      </c>
      <c r="M22" s="35">
        <v>0</v>
      </c>
      <c r="N22" s="35">
        <v>0.45</v>
      </c>
      <c r="O22" s="35">
        <v>18.739999999999998</v>
      </c>
      <c r="P22" s="35">
        <v>0.08</v>
      </c>
      <c r="Q22" s="35">
        <v>0</v>
      </c>
      <c r="R22" s="35">
        <v>0</v>
      </c>
      <c r="S22" s="35">
        <v>0</v>
      </c>
      <c r="T22" s="35">
        <v>0.74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131.22999999999999</v>
      </c>
      <c r="AL22" s="35">
        <v>136.59</v>
      </c>
      <c r="AM22" s="35">
        <v>209.18</v>
      </c>
      <c r="AN22" s="35">
        <v>69.37</v>
      </c>
      <c r="AO22" s="35">
        <v>41.12</v>
      </c>
      <c r="AP22" s="35">
        <v>82.24</v>
      </c>
      <c r="AQ22" s="35">
        <v>31.11</v>
      </c>
      <c r="AR22" s="35">
        <v>148.75</v>
      </c>
      <c r="AS22" s="35">
        <v>92.25</v>
      </c>
      <c r="AT22" s="35">
        <v>128.72999999999999</v>
      </c>
      <c r="AU22" s="35">
        <v>106.2</v>
      </c>
      <c r="AV22" s="35">
        <v>55.78</v>
      </c>
      <c r="AW22" s="35">
        <v>98.69</v>
      </c>
      <c r="AX22" s="35">
        <v>825.27</v>
      </c>
      <c r="AY22" s="35">
        <v>0</v>
      </c>
      <c r="AZ22" s="35">
        <v>268.89</v>
      </c>
      <c r="BA22" s="35">
        <v>116.93</v>
      </c>
      <c r="BB22" s="35">
        <v>77.59</v>
      </c>
      <c r="BC22" s="35">
        <v>61.5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16.07</v>
      </c>
      <c r="CC22" s="34">
        <v>2.1800000000000002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1.82</v>
      </c>
    </row>
    <row r="23" spans="1:96" s="32" customFormat="1">
      <c r="A23" s="32" t="str">
        <f>"3"</f>
        <v>3</v>
      </c>
      <c r="B23" s="33" t="s">
        <v>104</v>
      </c>
      <c r="C23" s="34" t="str">
        <f>"40"</f>
        <v>40</v>
      </c>
      <c r="D23" s="34">
        <v>2.64</v>
      </c>
      <c r="E23" s="34">
        <v>0</v>
      </c>
      <c r="F23" s="34">
        <v>0.48</v>
      </c>
      <c r="G23" s="34">
        <v>0.48</v>
      </c>
      <c r="H23" s="34">
        <v>16.68</v>
      </c>
      <c r="I23" s="34">
        <v>77.352000000000004</v>
      </c>
      <c r="J23" s="35">
        <v>0.08</v>
      </c>
      <c r="K23" s="35">
        <v>0</v>
      </c>
      <c r="L23" s="35">
        <v>0</v>
      </c>
      <c r="M23" s="35">
        <v>0</v>
      </c>
      <c r="N23" s="35">
        <v>0.48</v>
      </c>
      <c r="O23" s="35">
        <v>12.88</v>
      </c>
      <c r="P23" s="35">
        <v>3.32</v>
      </c>
      <c r="Q23" s="35">
        <v>0</v>
      </c>
      <c r="R23" s="35">
        <v>0</v>
      </c>
      <c r="S23" s="35">
        <v>0.4</v>
      </c>
      <c r="T23" s="35">
        <v>1</v>
      </c>
      <c r="U23" s="35">
        <v>244</v>
      </c>
      <c r="V23" s="35">
        <v>98</v>
      </c>
      <c r="W23" s="35">
        <v>14</v>
      </c>
      <c r="X23" s="35">
        <v>18.8</v>
      </c>
      <c r="Y23" s="35">
        <v>63.2</v>
      </c>
      <c r="Z23" s="35">
        <v>1.56</v>
      </c>
      <c r="AA23" s="35">
        <v>0</v>
      </c>
      <c r="AB23" s="35">
        <v>2</v>
      </c>
      <c r="AC23" s="35">
        <v>0.4</v>
      </c>
      <c r="AD23" s="35">
        <v>0.56000000000000005</v>
      </c>
      <c r="AE23" s="35">
        <v>7.0000000000000007E-2</v>
      </c>
      <c r="AF23" s="35">
        <v>0.03</v>
      </c>
      <c r="AG23" s="35">
        <v>0.28000000000000003</v>
      </c>
      <c r="AH23" s="35">
        <v>0.8</v>
      </c>
      <c r="AI23" s="35">
        <v>0</v>
      </c>
      <c r="AJ23" s="35">
        <v>0</v>
      </c>
      <c r="AK23" s="35">
        <v>128.80000000000001</v>
      </c>
      <c r="AL23" s="35">
        <v>99.2</v>
      </c>
      <c r="AM23" s="35">
        <v>170.8</v>
      </c>
      <c r="AN23" s="35">
        <v>89.2</v>
      </c>
      <c r="AO23" s="35">
        <v>37.200000000000003</v>
      </c>
      <c r="AP23" s="35">
        <v>79.2</v>
      </c>
      <c r="AQ23" s="35">
        <v>32</v>
      </c>
      <c r="AR23" s="35">
        <v>148.4</v>
      </c>
      <c r="AS23" s="35">
        <v>118.8</v>
      </c>
      <c r="AT23" s="35">
        <v>116.4</v>
      </c>
      <c r="AU23" s="35">
        <v>185.6</v>
      </c>
      <c r="AV23" s="35">
        <v>49.6</v>
      </c>
      <c r="AW23" s="35">
        <v>124</v>
      </c>
      <c r="AX23" s="35">
        <v>611.6</v>
      </c>
      <c r="AY23" s="35">
        <v>0</v>
      </c>
      <c r="AZ23" s="35">
        <v>210.4</v>
      </c>
      <c r="BA23" s="35">
        <v>116.4</v>
      </c>
      <c r="BB23" s="35">
        <v>72</v>
      </c>
      <c r="BC23" s="35">
        <v>52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0.06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0.04</v>
      </c>
      <c r="BT23" s="35">
        <v>0</v>
      </c>
      <c r="BU23" s="35">
        <v>0</v>
      </c>
      <c r="BV23" s="35">
        <v>0.19</v>
      </c>
      <c r="BW23" s="35">
        <v>0.03</v>
      </c>
      <c r="BX23" s="35">
        <v>0</v>
      </c>
      <c r="BY23" s="35">
        <v>0</v>
      </c>
      <c r="BZ23" s="35">
        <v>0</v>
      </c>
      <c r="CA23" s="35">
        <v>0</v>
      </c>
      <c r="CB23" s="35">
        <v>18.8</v>
      </c>
      <c r="CC23" s="34">
        <v>2.2200000000000002</v>
      </c>
      <c r="CE23" s="32">
        <v>0.33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1.85</v>
      </c>
    </row>
    <row r="24" spans="1:96" s="28" customFormat="1">
      <c r="A24" s="28" t="str">
        <f>"27/10"</f>
        <v>27/10</v>
      </c>
      <c r="B24" s="29" t="s">
        <v>105</v>
      </c>
      <c r="C24" s="30" t="str">
        <f>"200"</f>
        <v>200</v>
      </c>
      <c r="D24" s="30">
        <v>0.1</v>
      </c>
      <c r="E24" s="30">
        <v>0</v>
      </c>
      <c r="F24" s="30">
        <v>0.02</v>
      </c>
      <c r="G24" s="30">
        <v>0.02</v>
      </c>
      <c r="H24" s="30">
        <v>5.94</v>
      </c>
      <c r="I24" s="30">
        <v>23.095202</v>
      </c>
      <c r="J24" s="31">
        <v>0</v>
      </c>
      <c r="K24" s="31">
        <v>0</v>
      </c>
      <c r="L24" s="31">
        <v>0</v>
      </c>
      <c r="M24" s="31">
        <v>0</v>
      </c>
      <c r="N24" s="31">
        <v>5.89</v>
      </c>
      <c r="O24" s="31">
        <v>0</v>
      </c>
      <c r="P24" s="31">
        <v>0.05</v>
      </c>
      <c r="Q24" s="31">
        <v>0</v>
      </c>
      <c r="R24" s="31">
        <v>0</v>
      </c>
      <c r="S24" s="31">
        <v>0</v>
      </c>
      <c r="T24" s="31">
        <v>0.03</v>
      </c>
      <c r="U24" s="31">
        <v>0.06</v>
      </c>
      <c r="V24" s="31">
        <v>0.18</v>
      </c>
      <c r="W24" s="31">
        <v>0.17</v>
      </c>
      <c r="X24" s="31">
        <v>0</v>
      </c>
      <c r="Y24" s="31">
        <v>0</v>
      </c>
      <c r="Z24" s="31">
        <v>0.02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200.05</v>
      </c>
      <c r="CC24" s="30">
        <v>1.19</v>
      </c>
      <c r="CE24" s="28">
        <v>0</v>
      </c>
      <c r="CG24" s="28">
        <v>0.6</v>
      </c>
      <c r="CH24" s="28">
        <v>0.6</v>
      </c>
      <c r="CI24" s="28">
        <v>0.6</v>
      </c>
      <c r="CJ24" s="28">
        <v>60</v>
      </c>
      <c r="CK24" s="28">
        <v>24.6</v>
      </c>
      <c r="CL24" s="28">
        <v>42.3</v>
      </c>
      <c r="CM24" s="28">
        <v>6.54</v>
      </c>
      <c r="CN24" s="28">
        <v>3.84</v>
      </c>
      <c r="CO24" s="28">
        <v>5.19</v>
      </c>
      <c r="CP24" s="28">
        <v>6</v>
      </c>
      <c r="CQ24" s="28">
        <v>0</v>
      </c>
      <c r="CR24" s="28">
        <v>0.72</v>
      </c>
    </row>
    <row r="25" spans="1:96" s="36" customFormat="1" ht="11.4">
      <c r="B25" s="37" t="s">
        <v>106</v>
      </c>
      <c r="C25" s="38"/>
      <c r="D25" s="38">
        <v>26.59</v>
      </c>
      <c r="E25" s="38">
        <v>15.1</v>
      </c>
      <c r="F25" s="38">
        <v>17.73</v>
      </c>
      <c r="G25" s="38">
        <v>10.51</v>
      </c>
      <c r="H25" s="38">
        <v>88.66</v>
      </c>
      <c r="I25" s="38">
        <v>610.67999999999995</v>
      </c>
      <c r="J25" s="39">
        <v>6.61</v>
      </c>
      <c r="K25" s="39">
        <v>6.26</v>
      </c>
      <c r="L25" s="39">
        <v>0</v>
      </c>
      <c r="M25" s="39">
        <v>0</v>
      </c>
      <c r="N25" s="39">
        <v>18.239999999999998</v>
      </c>
      <c r="O25" s="39">
        <v>62.22</v>
      </c>
      <c r="P25" s="39">
        <v>8.1999999999999993</v>
      </c>
      <c r="Q25" s="39">
        <v>0</v>
      </c>
      <c r="R25" s="39">
        <v>0</v>
      </c>
      <c r="S25" s="39">
        <v>1.3</v>
      </c>
      <c r="T25" s="39">
        <v>9.17</v>
      </c>
      <c r="U25" s="39">
        <v>1239.02</v>
      </c>
      <c r="V25" s="39">
        <v>1458.15</v>
      </c>
      <c r="W25" s="39">
        <v>102</v>
      </c>
      <c r="X25" s="39">
        <v>96.73</v>
      </c>
      <c r="Y25" s="39">
        <v>460.67</v>
      </c>
      <c r="Z25" s="39">
        <v>9.32</v>
      </c>
      <c r="AA25" s="39">
        <v>4457.5</v>
      </c>
      <c r="AB25" s="39">
        <v>2007.54</v>
      </c>
      <c r="AC25" s="39">
        <v>7823.41</v>
      </c>
      <c r="AD25" s="39">
        <v>6.27</v>
      </c>
      <c r="AE25" s="39">
        <v>0.48</v>
      </c>
      <c r="AF25" s="39">
        <v>1.89</v>
      </c>
      <c r="AG25" s="39">
        <v>9.43</v>
      </c>
      <c r="AH25" s="39">
        <v>16.7</v>
      </c>
      <c r="AI25" s="39">
        <v>52.55</v>
      </c>
      <c r="AJ25" s="39">
        <v>0</v>
      </c>
      <c r="AK25" s="39">
        <v>1484.93</v>
      </c>
      <c r="AL25" s="39">
        <v>1219.19</v>
      </c>
      <c r="AM25" s="39">
        <v>2021.07</v>
      </c>
      <c r="AN25" s="39">
        <v>1642.63</v>
      </c>
      <c r="AO25" s="39">
        <v>518.39</v>
      </c>
      <c r="AP25" s="39">
        <v>1029.77</v>
      </c>
      <c r="AQ25" s="39">
        <v>333.7</v>
      </c>
      <c r="AR25" s="39">
        <v>1278.04</v>
      </c>
      <c r="AS25" s="39">
        <v>433.97</v>
      </c>
      <c r="AT25" s="39">
        <v>665.71</v>
      </c>
      <c r="AU25" s="39">
        <v>779.06</v>
      </c>
      <c r="AV25" s="39">
        <v>556.69000000000005</v>
      </c>
      <c r="AW25" s="39">
        <v>404.56</v>
      </c>
      <c r="AX25" s="39">
        <v>2652.46</v>
      </c>
      <c r="AY25" s="39">
        <v>0</v>
      </c>
      <c r="AZ25" s="39">
        <v>699.9</v>
      </c>
      <c r="BA25" s="39">
        <v>410.16</v>
      </c>
      <c r="BB25" s="39">
        <v>338.26</v>
      </c>
      <c r="BC25" s="39">
        <v>187.58</v>
      </c>
      <c r="BD25" s="39">
        <v>0.15</v>
      </c>
      <c r="BE25" s="39">
        <v>7.0000000000000007E-2</v>
      </c>
      <c r="BF25" s="39">
        <v>0.04</v>
      </c>
      <c r="BG25" s="39">
        <v>0.09</v>
      </c>
      <c r="BH25" s="39">
        <v>0.1</v>
      </c>
      <c r="BI25" s="39">
        <v>0.46</v>
      </c>
      <c r="BJ25" s="39">
        <v>0</v>
      </c>
      <c r="BK25" s="39">
        <v>1.99</v>
      </c>
      <c r="BL25" s="39">
        <v>0</v>
      </c>
      <c r="BM25" s="39">
        <v>0.76</v>
      </c>
      <c r="BN25" s="39">
        <v>0.03</v>
      </c>
      <c r="BO25" s="39">
        <v>0.06</v>
      </c>
      <c r="BP25" s="39">
        <v>0</v>
      </c>
      <c r="BQ25" s="39">
        <v>0.09</v>
      </c>
      <c r="BR25" s="39">
        <v>0.15</v>
      </c>
      <c r="BS25" s="39">
        <v>3.34</v>
      </c>
      <c r="BT25" s="39">
        <v>0</v>
      </c>
      <c r="BU25" s="39">
        <v>0</v>
      </c>
      <c r="BV25" s="39">
        <v>5.73</v>
      </c>
      <c r="BW25" s="39">
        <v>0.05</v>
      </c>
      <c r="BX25" s="39">
        <v>0</v>
      </c>
      <c r="BY25" s="39">
        <v>0</v>
      </c>
      <c r="BZ25" s="39">
        <v>0</v>
      </c>
      <c r="CA25" s="39">
        <v>0</v>
      </c>
      <c r="CB25" s="39">
        <v>741.51</v>
      </c>
      <c r="CC25" s="38">
        <f>SUM($CC$17:$CC$24)</f>
        <v>100.23</v>
      </c>
      <c r="CD25" s="36">
        <f>$I$25/$I$51*100</f>
        <v>21.179971490901018</v>
      </c>
      <c r="CE25" s="36">
        <v>4792.09</v>
      </c>
      <c r="CG25" s="36">
        <v>120.92</v>
      </c>
      <c r="CH25" s="36">
        <v>73.59</v>
      </c>
      <c r="CI25" s="36">
        <v>97.25</v>
      </c>
      <c r="CJ25" s="36">
        <v>7395.79</v>
      </c>
      <c r="CK25" s="36">
        <v>3801.84</v>
      </c>
      <c r="CL25" s="36">
        <v>5598.82</v>
      </c>
      <c r="CM25" s="36">
        <v>118.85</v>
      </c>
      <c r="CN25" s="36">
        <v>79.760000000000005</v>
      </c>
      <c r="CO25" s="36">
        <v>99.3</v>
      </c>
      <c r="CP25" s="36">
        <v>7.04</v>
      </c>
      <c r="CQ25" s="36">
        <v>2.59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"17"</f>
        <v>17</v>
      </c>
      <c r="B27" s="33" t="s">
        <v>108</v>
      </c>
      <c r="C27" s="34" t="str">
        <f>"33"</f>
        <v>33</v>
      </c>
      <c r="D27" s="34">
        <v>1.49</v>
      </c>
      <c r="E27" s="34">
        <v>0</v>
      </c>
      <c r="F27" s="34">
        <v>6.6</v>
      </c>
      <c r="G27" s="34">
        <v>0</v>
      </c>
      <c r="H27" s="34">
        <v>18.48</v>
      </c>
      <c r="I27" s="34">
        <v>135.56400000000002</v>
      </c>
      <c r="J27" s="35">
        <v>0</v>
      </c>
      <c r="K27" s="35">
        <v>0</v>
      </c>
      <c r="L27" s="35">
        <v>0</v>
      </c>
      <c r="M27" s="35">
        <v>0</v>
      </c>
      <c r="N27" s="35">
        <v>18.48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7.0000000000000007E-2</v>
      </c>
      <c r="AE27" s="35">
        <v>0</v>
      </c>
      <c r="AF27" s="35">
        <v>0</v>
      </c>
      <c r="AG27" s="35">
        <v>0</v>
      </c>
      <c r="AH27" s="35">
        <v>0.23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  <c r="BC27" s="35">
        <v>0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0</v>
      </c>
      <c r="CC27" s="34">
        <v>11.09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9.24</v>
      </c>
    </row>
    <row r="28" spans="1:96" s="28" customFormat="1">
      <c r="A28" s="28" t="str">
        <f>"5"</f>
        <v>5</v>
      </c>
      <c r="B28" s="29" t="s">
        <v>109</v>
      </c>
      <c r="C28" s="30" t="str">
        <f>"200"</f>
        <v>200</v>
      </c>
      <c r="D28" s="30">
        <v>1</v>
      </c>
      <c r="E28" s="30">
        <v>0</v>
      </c>
      <c r="F28" s="30">
        <v>0.2</v>
      </c>
      <c r="G28" s="30">
        <v>0</v>
      </c>
      <c r="H28" s="30">
        <v>20.6</v>
      </c>
      <c r="I28" s="30">
        <v>86.47999999999999</v>
      </c>
      <c r="J28" s="31">
        <v>0</v>
      </c>
      <c r="K28" s="31">
        <v>0</v>
      </c>
      <c r="L28" s="31">
        <v>0</v>
      </c>
      <c r="M28" s="31">
        <v>0</v>
      </c>
      <c r="N28" s="31">
        <v>19.8</v>
      </c>
      <c r="O28" s="31">
        <v>0.4</v>
      </c>
      <c r="P28" s="31">
        <v>0.4</v>
      </c>
      <c r="Q28" s="31">
        <v>0</v>
      </c>
      <c r="R28" s="31">
        <v>0</v>
      </c>
      <c r="S28" s="31">
        <v>1</v>
      </c>
      <c r="T28" s="31">
        <v>0.6</v>
      </c>
      <c r="U28" s="31">
        <v>12</v>
      </c>
      <c r="V28" s="31">
        <v>240</v>
      </c>
      <c r="W28" s="31">
        <v>14</v>
      </c>
      <c r="X28" s="31">
        <v>8</v>
      </c>
      <c r="Y28" s="31">
        <v>14</v>
      </c>
      <c r="Z28" s="31">
        <v>2.8</v>
      </c>
      <c r="AA28" s="31">
        <v>0</v>
      </c>
      <c r="AB28" s="31">
        <v>0</v>
      </c>
      <c r="AC28" s="31">
        <v>0</v>
      </c>
      <c r="AD28" s="31">
        <v>0.2</v>
      </c>
      <c r="AE28" s="31">
        <v>0.02</v>
      </c>
      <c r="AF28" s="31">
        <v>0.02</v>
      </c>
      <c r="AG28" s="31">
        <v>0.2</v>
      </c>
      <c r="AH28" s="31">
        <v>0.4</v>
      </c>
      <c r="AI28" s="31">
        <v>4</v>
      </c>
      <c r="AJ28" s="31">
        <v>0.4</v>
      </c>
      <c r="AK28" s="31">
        <v>16</v>
      </c>
      <c r="AL28" s="31">
        <v>20</v>
      </c>
      <c r="AM28" s="31">
        <v>28</v>
      </c>
      <c r="AN28" s="31">
        <v>28</v>
      </c>
      <c r="AO28" s="31">
        <v>4</v>
      </c>
      <c r="AP28" s="31">
        <v>16</v>
      </c>
      <c r="AQ28" s="31">
        <v>4</v>
      </c>
      <c r="AR28" s="31">
        <v>14</v>
      </c>
      <c r="AS28" s="31">
        <v>26</v>
      </c>
      <c r="AT28" s="31">
        <v>16</v>
      </c>
      <c r="AU28" s="31">
        <v>116</v>
      </c>
      <c r="AV28" s="31">
        <v>10</v>
      </c>
      <c r="AW28" s="31">
        <v>22</v>
      </c>
      <c r="AX28" s="31">
        <v>64</v>
      </c>
      <c r="AY28" s="31">
        <v>0</v>
      </c>
      <c r="AZ28" s="31">
        <v>20</v>
      </c>
      <c r="BA28" s="31">
        <v>24</v>
      </c>
      <c r="BB28" s="31">
        <v>10</v>
      </c>
      <c r="BC28" s="31">
        <v>8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176.2</v>
      </c>
      <c r="CC28" s="30">
        <v>11.28</v>
      </c>
      <c r="CE28" s="28">
        <v>0</v>
      </c>
      <c r="CG28" s="28">
        <v>4</v>
      </c>
      <c r="CH28" s="28">
        <v>4</v>
      </c>
      <c r="CI28" s="28">
        <v>4</v>
      </c>
      <c r="CJ28" s="28">
        <v>400</v>
      </c>
      <c r="CK28" s="28">
        <v>182</v>
      </c>
      <c r="CL28" s="28">
        <v>291</v>
      </c>
      <c r="CM28" s="28">
        <v>0.6</v>
      </c>
      <c r="CN28" s="28">
        <v>0.6</v>
      </c>
      <c r="CO28" s="28">
        <v>0.6</v>
      </c>
      <c r="CP28" s="28">
        <v>0</v>
      </c>
      <c r="CQ28" s="28">
        <v>0</v>
      </c>
      <c r="CR28" s="28">
        <v>9.4</v>
      </c>
    </row>
    <row r="29" spans="1:96" s="36" customFormat="1" ht="11.4">
      <c r="B29" s="37" t="s">
        <v>110</v>
      </c>
      <c r="C29" s="38"/>
      <c r="D29" s="38">
        <v>2.4900000000000002</v>
      </c>
      <c r="E29" s="38">
        <v>0</v>
      </c>
      <c r="F29" s="38">
        <v>6.8</v>
      </c>
      <c r="G29" s="38">
        <v>0</v>
      </c>
      <c r="H29" s="38">
        <v>39.08</v>
      </c>
      <c r="I29" s="38">
        <v>222.04</v>
      </c>
      <c r="J29" s="39">
        <v>0</v>
      </c>
      <c r="K29" s="39">
        <v>0</v>
      </c>
      <c r="L29" s="39">
        <v>0</v>
      </c>
      <c r="M29" s="39">
        <v>0</v>
      </c>
      <c r="N29" s="39">
        <v>38.28</v>
      </c>
      <c r="O29" s="39">
        <v>0.4</v>
      </c>
      <c r="P29" s="39">
        <v>0.4</v>
      </c>
      <c r="Q29" s="39">
        <v>0</v>
      </c>
      <c r="R29" s="39">
        <v>0</v>
      </c>
      <c r="S29" s="39">
        <v>1</v>
      </c>
      <c r="T29" s="39">
        <v>0.6</v>
      </c>
      <c r="U29" s="39">
        <v>12</v>
      </c>
      <c r="V29" s="39">
        <v>240</v>
      </c>
      <c r="W29" s="39">
        <v>14</v>
      </c>
      <c r="X29" s="39">
        <v>8</v>
      </c>
      <c r="Y29" s="39">
        <v>14</v>
      </c>
      <c r="Z29" s="39">
        <v>2.8</v>
      </c>
      <c r="AA29" s="39">
        <v>0</v>
      </c>
      <c r="AB29" s="39">
        <v>0</v>
      </c>
      <c r="AC29" s="39">
        <v>0</v>
      </c>
      <c r="AD29" s="39">
        <v>0.27</v>
      </c>
      <c r="AE29" s="39">
        <v>0.02</v>
      </c>
      <c r="AF29" s="39">
        <v>0.02</v>
      </c>
      <c r="AG29" s="39">
        <v>0.2</v>
      </c>
      <c r="AH29" s="39">
        <v>0.63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176.2</v>
      </c>
      <c r="CC29" s="38">
        <f>SUM($CC$26:$CC$28)</f>
        <v>22.369999999999997</v>
      </c>
      <c r="CD29" s="36">
        <f>$I$29/$I$51*100</f>
        <v>7.7009249849997738</v>
      </c>
      <c r="CE29" s="36">
        <v>0</v>
      </c>
      <c r="CG29" s="36">
        <v>4</v>
      </c>
      <c r="CH29" s="36">
        <v>4</v>
      </c>
      <c r="CI29" s="36">
        <v>4</v>
      </c>
      <c r="CJ29" s="36">
        <v>400</v>
      </c>
      <c r="CK29" s="36">
        <v>182</v>
      </c>
      <c r="CL29" s="36">
        <v>291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"47/3"</f>
        <v>47/3</v>
      </c>
      <c r="B32" s="33" t="s">
        <v>93</v>
      </c>
      <c r="C32" s="34" t="str">
        <f>"250"</f>
        <v>250</v>
      </c>
      <c r="D32" s="34">
        <v>10.75</v>
      </c>
      <c r="E32" s="34">
        <v>2.95</v>
      </c>
      <c r="F32" s="34">
        <v>8.1199999999999992</v>
      </c>
      <c r="G32" s="34">
        <v>1</v>
      </c>
      <c r="H32" s="34">
        <v>48.77</v>
      </c>
      <c r="I32" s="34">
        <v>311.21256187500001</v>
      </c>
      <c r="J32" s="35">
        <v>5.09</v>
      </c>
      <c r="K32" s="35">
        <v>0.14000000000000001</v>
      </c>
      <c r="L32" s="35">
        <v>0</v>
      </c>
      <c r="M32" s="35">
        <v>0</v>
      </c>
      <c r="N32" s="35">
        <v>1.26</v>
      </c>
      <c r="O32" s="35">
        <v>45.05</v>
      </c>
      <c r="P32" s="35">
        <v>2.46</v>
      </c>
      <c r="Q32" s="35">
        <v>0</v>
      </c>
      <c r="R32" s="35">
        <v>0</v>
      </c>
      <c r="S32" s="35">
        <v>0.25</v>
      </c>
      <c r="T32" s="35">
        <v>2.2799999999999998</v>
      </c>
      <c r="U32" s="35">
        <v>587.89</v>
      </c>
      <c r="V32" s="35">
        <v>81.790000000000006</v>
      </c>
      <c r="W32" s="35">
        <v>114.39</v>
      </c>
      <c r="X32" s="35">
        <v>14.22</v>
      </c>
      <c r="Y32" s="35">
        <v>112.17</v>
      </c>
      <c r="Z32" s="35">
        <v>1.17</v>
      </c>
      <c r="AA32" s="35">
        <v>34.5</v>
      </c>
      <c r="AB32" s="35">
        <v>32</v>
      </c>
      <c r="AC32" s="35">
        <v>64.13</v>
      </c>
      <c r="AD32" s="35">
        <v>1.34</v>
      </c>
      <c r="AE32" s="35">
        <v>7.0000000000000007E-2</v>
      </c>
      <c r="AF32" s="35">
        <v>0.06</v>
      </c>
      <c r="AG32" s="35">
        <v>0.61</v>
      </c>
      <c r="AH32" s="35">
        <v>3.13</v>
      </c>
      <c r="AI32" s="35">
        <v>0.04</v>
      </c>
      <c r="AJ32" s="35">
        <v>0</v>
      </c>
      <c r="AK32" s="35">
        <v>546.41</v>
      </c>
      <c r="AL32" s="35">
        <v>432</v>
      </c>
      <c r="AM32" s="35">
        <v>822.57</v>
      </c>
      <c r="AN32" s="35">
        <v>365.99</v>
      </c>
      <c r="AO32" s="35">
        <v>176.91</v>
      </c>
      <c r="AP32" s="35">
        <v>338.69</v>
      </c>
      <c r="AQ32" s="35">
        <v>153.36000000000001</v>
      </c>
      <c r="AR32" s="35">
        <v>512.95000000000005</v>
      </c>
      <c r="AS32" s="35">
        <v>314.95</v>
      </c>
      <c r="AT32" s="35">
        <v>378.08</v>
      </c>
      <c r="AU32" s="35">
        <v>411.57</v>
      </c>
      <c r="AV32" s="35">
        <v>323.69</v>
      </c>
      <c r="AW32" s="35">
        <v>302.91000000000003</v>
      </c>
      <c r="AX32" s="35">
        <v>2808.24</v>
      </c>
      <c r="AY32" s="35">
        <v>0</v>
      </c>
      <c r="AZ32" s="35">
        <v>987.2</v>
      </c>
      <c r="BA32" s="35">
        <v>511.31</v>
      </c>
      <c r="BB32" s="35">
        <v>344.66</v>
      </c>
      <c r="BC32" s="35">
        <v>171.83</v>
      </c>
      <c r="BD32" s="35">
        <v>0.15</v>
      </c>
      <c r="BE32" s="35">
        <v>0.08</v>
      </c>
      <c r="BF32" s="35">
        <v>0.08</v>
      </c>
      <c r="BG32" s="35">
        <v>0.22</v>
      </c>
      <c r="BH32" s="35">
        <v>0.22</v>
      </c>
      <c r="BI32" s="35">
        <v>0.7</v>
      </c>
      <c r="BJ32" s="35">
        <v>0.03</v>
      </c>
      <c r="BK32" s="35">
        <v>2.02</v>
      </c>
      <c r="BL32" s="35">
        <v>0.02</v>
      </c>
      <c r="BM32" s="35">
        <v>0.75</v>
      </c>
      <c r="BN32" s="35">
        <v>0.02</v>
      </c>
      <c r="BO32" s="35">
        <v>0</v>
      </c>
      <c r="BP32" s="35">
        <v>0</v>
      </c>
      <c r="BQ32" s="35">
        <v>0.13</v>
      </c>
      <c r="BR32" s="35">
        <v>0.19</v>
      </c>
      <c r="BS32" s="35">
        <v>1.74</v>
      </c>
      <c r="BT32" s="35">
        <v>0</v>
      </c>
      <c r="BU32" s="35">
        <v>0</v>
      </c>
      <c r="BV32" s="35">
        <v>0.46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221</v>
      </c>
      <c r="CC32" s="34">
        <v>22.5</v>
      </c>
      <c r="CE32" s="32">
        <v>39.83</v>
      </c>
      <c r="CG32" s="32">
        <v>48.88</v>
      </c>
      <c r="CH32" s="32">
        <v>26.71</v>
      </c>
      <c r="CI32" s="32">
        <v>37.799999999999997</v>
      </c>
      <c r="CJ32" s="32">
        <v>1429.48</v>
      </c>
      <c r="CK32" s="32">
        <v>1068.42</v>
      </c>
      <c r="CL32" s="32">
        <v>1248.95</v>
      </c>
      <c r="CM32" s="32">
        <v>46</v>
      </c>
      <c r="CN32" s="32">
        <v>28.79</v>
      </c>
      <c r="CO32" s="32">
        <v>37.39</v>
      </c>
      <c r="CP32" s="32">
        <v>0</v>
      </c>
      <c r="CQ32" s="32">
        <v>1.25</v>
      </c>
      <c r="CR32" s="32">
        <v>13.64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10.56</v>
      </c>
      <c r="CE33" s="32">
        <v>104</v>
      </c>
      <c r="CG33" s="32">
        <v>9.0399999999999991</v>
      </c>
      <c r="CH33" s="32">
        <v>7.6</v>
      </c>
      <c r="CI33" s="32">
        <v>8.32</v>
      </c>
      <c r="CJ33" s="32">
        <v>1296</v>
      </c>
      <c r="CK33" s="32">
        <v>828</v>
      </c>
      <c r="CL33" s="32">
        <v>1062</v>
      </c>
      <c r="CM33" s="32">
        <v>4</v>
      </c>
      <c r="CN33" s="32">
        <v>2.8</v>
      </c>
      <c r="CO33" s="32">
        <v>3.4</v>
      </c>
      <c r="CP33" s="32">
        <v>0</v>
      </c>
      <c r="CQ33" s="32">
        <v>0</v>
      </c>
      <c r="CR33" s="32">
        <v>6.4</v>
      </c>
    </row>
    <row r="34" spans="1:96" s="32" customFormat="1">
      <c r="A34" s="32" t="str">
        <f>"10"</f>
        <v>10</v>
      </c>
      <c r="B34" s="33" t="s">
        <v>95</v>
      </c>
      <c r="C34" s="34" t="str">
        <f>"10"</f>
        <v>10</v>
      </c>
      <c r="D34" s="34">
        <v>0.08</v>
      </c>
      <c r="E34" s="34">
        <v>0.08</v>
      </c>
      <c r="F34" s="34">
        <v>7.25</v>
      </c>
      <c r="G34" s="34">
        <v>0</v>
      </c>
      <c r="H34" s="34">
        <v>0.13</v>
      </c>
      <c r="I34" s="34">
        <v>66.063999999999993</v>
      </c>
      <c r="J34" s="35">
        <v>4.71</v>
      </c>
      <c r="K34" s="35">
        <v>0.22</v>
      </c>
      <c r="L34" s="35">
        <v>0</v>
      </c>
      <c r="M34" s="35">
        <v>0</v>
      </c>
      <c r="N34" s="35">
        <v>0.13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0.14000000000000001</v>
      </c>
      <c r="U34" s="35">
        <v>1.5</v>
      </c>
      <c r="V34" s="35">
        <v>3</v>
      </c>
      <c r="W34" s="35">
        <v>2.4</v>
      </c>
      <c r="X34" s="35">
        <v>0</v>
      </c>
      <c r="Y34" s="35">
        <v>3</v>
      </c>
      <c r="Z34" s="35">
        <v>0.02</v>
      </c>
      <c r="AA34" s="35">
        <v>40</v>
      </c>
      <c r="AB34" s="35">
        <v>30</v>
      </c>
      <c r="AC34" s="35">
        <v>45</v>
      </c>
      <c r="AD34" s="35">
        <v>0.1</v>
      </c>
      <c r="AE34" s="35">
        <v>0</v>
      </c>
      <c r="AF34" s="35">
        <v>0.01</v>
      </c>
      <c r="AG34" s="35">
        <v>0.01</v>
      </c>
      <c r="AH34" s="35">
        <v>0.02</v>
      </c>
      <c r="AI34" s="35">
        <v>0</v>
      </c>
      <c r="AJ34" s="35">
        <v>0</v>
      </c>
      <c r="AK34" s="35">
        <v>4.2</v>
      </c>
      <c r="AL34" s="35">
        <v>4.0999999999999996</v>
      </c>
      <c r="AM34" s="35">
        <v>7.6</v>
      </c>
      <c r="AN34" s="35">
        <v>4.5</v>
      </c>
      <c r="AO34" s="35">
        <v>1.7</v>
      </c>
      <c r="AP34" s="35">
        <v>4.7</v>
      </c>
      <c r="AQ34" s="35">
        <v>4.3</v>
      </c>
      <c r="AR34" s="35">
        <v>4.2</v>
      </c>
      <c r="AS34" s="35">
        <v>3.6</v>
      </c>
      <c r="AT34" s="35">
        <v>2.6</v>
      </c>
      <c r="AU34" s="35">
        <v>5.7</v>
      </c>
      <c r="AV34" s="35">
        <v>3.5</v>
      </c>
      <c r="AW34" s="35">
        <v>2.4</v>
      </c>
      <c r="AX34" s="35">
        <v>14.2</v>
      </c>
      <c r="AY34" s="35">
        <v>0</v>
      </c>
      <c r="AZ34" s="35">
        <v>4.8</v>
      </c>
      <c r="BA34" s="35">
        <v>5.4</v>
      </c>
      <c r="BB34" s="35">
        <v>4.2</v>
      </c>
      <c r="BC34" s="35">
        <v>1</v>
      </c>
      <c r="BD34" s="35">
        <v>0.27</v>
      </c>
      <c r="BE34" s="35">
        <v>0.12</v>
      </c>
      <c r="BF34" s="35">
        <v>7.0000000000000007E-2</v>
      </c>
      <c r="BG34" s="35">
        <v>0.15</v>
      </c>
      <c r="BH34" s="35">
        <v>0.17</v>
      </c>
      <c r="BI34" s="35">
        <v>0.79</v>
      </c>
      <c r="BJ34" s="35">
        <v>0</v>
      </c>
      <c r="BK34" s="35">
        <v>2.21</v>
      </c>
      <c r="BL34" s="35">
        <v>0</v>
      </c>
      <c r="BM34" s="35">
        <v>0.68</v>
      </c>
      <c r="BN34" s="35">
        <v>0</v>
      </c>
      <c r="BO34" s="35">
        <v>0</v>
      </c>
      <c r="BP34" s="35">
        <v>0</v>
      </c>
      <c r="BQ34" s="35">
        <v>0.15</v>
      </c>
      <c r="BR34" s="35">
        <v>0.23</v>
      </c>
      <c r="BS34" s="35">
        <v>1.8</v>
      </c>
      <c r="BT34" s="35">
        <v>0</v>
      </c>
      <c r="BU34" s="35">
        <v>0</v>
      </c>
      <c r="BV34" s="35">
        <v>0.09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2.5</v>
      </c>
      <c r="CC34" s="34">
        <v>10.91</v>
      </c>
      <c r="CE34" s="32">
        <v>45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6.61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2.65</v>
      </c>
      <c r="CE35" s="32">
        <v>0</v>
      </c>
      <c r="CG35" s="32">
        <v>0</v>
      </c>
      <c r="CH35" s="32">
        <v>0</v>
      </c>
      <c r="CI35" s="32">
        <v>0</v>
      </c>
      <c r="CJ35" s="32">
        <v>715.48</v>
      </c>
      <c r="CK35" s="32">
        <v>275.64999999999998</v>
      </c>
      <c r="CL35" s="32">
        <v>495.56</v>
      </c>
      <c r="CM35" s="32">
        <v>5.72</v>
      </c>
      <c r="CN35" s="32">
        <v>5.72</v>
      </c>
      <c r="CO35" s="32">
        <v>5.72</v>
      </c>
      <c r="CP35" s="32">
        <v>0</v>
      </c>
      <c r="CQ35" s="32">
        <v>0</v>
      </c>
      <c r="CR35" s="32">
        <v>2.21</v>
      </c>
    </row>
    <row r="36" spans="1:96" s="28" customFormat="1" ht="24">
      <c r="A36" s="28" t="str">
        <f>"32/10"</f>
        <v>32/10</v>
      </c>
      <c r="B36" s="29" t="s">
        <v>97</v>
      </c>
      <c r="C36" s="30" t="str">
        <f>"200"</f>
        <v>200</v>
      </c>
      <c r="D36" s="30">
        <v>3.14</v>
      </c>
      <c r="E36" s="30">
        <v>2.84</v>
      </c>
      <c r="F36" s="30">
        <v>3.21</v>
      </c>
      <c r="G36" s="30">
        <v>7.0000000000000007E-2</v>
      </c>
      <c r="H36" s="30">
        <v>9.5</v>
      </c>
      <c r="I36" s="30">
        <v>77.788600000000002</v>
      </c>
      <c r="J36" s="31">
        <v>2</v>
      </c>
      <c r="K36" s="31">
        <v>0</v>
      </c>
      <c r="L36" s="31">
        <v>0</v>
      </c>
      <c r="M36" s="31">
        <v>0</v>
      </c>
      <c r="N36" s="31">
        <v>9.5</v>
      </c>
      <c r="O36" s="31">
        <v>0</v>
      </c>
      <c r="P36" s="31">
        <v>0</v>
      </c>
      <c r="Q36" s="31">
        <v>0</v>
      </c>
      <c r="R36" s="31">
        <v>0</v>
      </c>
      <c r="S36" s="31">
        <v>0.1</v>
      </c>
      <c r="T36" s="31">
        <v>0.71</v>
      </c>
      <c r="U36" s="31">
        <v>49.55</v>
      </c>
      <c r="V36" s="31">
        <v>144.69</v>
      </c>
      <c r="W36" s="31">
        <v>116.55</v>
      </c>
      <c r="X36" s="31">
        <v>13.3</v>
      </c>
      <c r="Y36" s="31">
        <v>83.7</v>
      </c>
      <c r="Z36" s="31">
        <v>0.11</v>
      </c>
      <c r="AA36" s="31">
        <v>20</v>
      </c>
      <c r="AB36" s="31">
        <v>9</v>
      </c>
      <c r="AC36" s="31">
        <v>22</v>
      </c>
      <c r="AD36" s="31">
        <v>0</v>
      </c>
      <c r="AE36" s="31">
        <v>0.03</v>
      </c>
      <c r="AF36" s="31">
        <v>0.14000000000000001</v>
      </c>
      <c r="AG36" s="31">
        <v>0.09</v>
      </c>
      <c r="AH36" s="31">
        <v>0.8</v>
      </c>
      <c r="AI36" s="31">
        <v>0.52</v>
      </c>
      <c r="AJ36" s="31">
        <v>0</v>
      </c>
      <c r="AK36" s="31">
        <v>159.74</v>
      </c>
      <c r="AL36" s="31">
        <v>157.78</v>
      </c>
      <c r="AM36" s="31">
        <v>270.48</v>
      </c>
      <c r="AN36" s="31">
        <v>217.56</v>
      </c>
      <c r="AO36" s="31">
        <v>72.52</v>
      </c>
      <c r="AP36" s="31">
        <v>127.4</v>
      </c>
      <c r="AQ36" s="31">
        <v>42.14</v>
      </c>
      <c r="AR36" s="31">
        <v>143.08000000000001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180.32</v>
      </c>
      <c r="BC36" s="31">
        <v>25.48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198.55</v>
      </c>
      <c r="CC36" s="30">
        <v>12.91</v>
      </c>
      <c r="CE36" s="28">
        <v>21.5</v>
      </c>
      <c r="CG36" s="28">
        <v>13.77</v>
      </c>
      <c r="CH36" s="28">
        <v>4.93</v>
      </c>
      <c r="CI36" s="28">
        <v>9.35</v>
      </c>
      <c r="CJ36" s="28">
        <v>1007.44</v>
      </c>
      <c r="CK36" s="28">
        <v>363.11</v>
      </c>
      <c r="CL36" s="28">
        <v>685.28</v>
      </c>
      <c r="CM36" s="28">
        <v>41.81</v>
      </c>
      <c r="CN36" s="28">
        <v>19.5</v>
      </c>
      <c r="CO36" s="28">
        <v>30.66</v>
      </c>
      <c r="CP36" s="28">
        <v>5</v>
      </c>
      <c r="CQ36" s="28">
        <v>0</v>
      </c>
      <c r="CR36" s="28">
        <v>7.83</v>
      </c>
    </row>
    <row r="37" spans="1:96" s="36" customFormat="1" ht="11.4">
      <c r="B37" s="37" t="s">
        <v>112</v>
      </c>
      <c r="C37" s="38"/>
      <c r="D37" s="38">
        <v>22.36</v>
      </c>
      <c r="E37" s="38">
        <v>10.95</v>
      </c>
      <c r="F37" s="38">
        <v>23.5</v>
      </c>
      <c r="G37" s="38">
        <v>1.4</v>
      </c>
      <c r="H37" s="38">
        <v>82.13</v>
      </c>
      <c r="I37" s="38">
        <v>629.79999999999995</v>
      </c>
      <c r="J37" s="39">
        <v>13</v>
      </c>
      <c r="K37" s="39">
        <v>0.36</v>
      </c>
      <c r="L37" s="39">
        <v>0</v>
      </c>
      <c r="M37" s="39">
        <v>0</v>
      </c>
      <c r="N37" s="39">
        <v>11.71</v>
      </c>
      <c r="O37" s="39">
        <v>67.849999999999994</v>
      </c>
      <c r="P37" s="39">
        <v>2.56</v>
      </c>
      <c r="Q37" s="39">
        <v>0</v>
      </c>
      <c r="R37" s="39">
        <v>0</v>
      </c>
      <c r="S37" s="39">
        <v>0.35</v>
      </c>
      <c r="T37" s="39">
        <v>4.42</v>
      </c>
      <c r="U37" s="39">
        <v>692.54</v>
      </c>
      <c r="V37" s="39">
        <v>285.47000000000003</v>
      </c>
      <c r="W37" s="39">
        <v>255.34</v>
      </c>
      <c r="X37" s="39">
        <v>32.32</v>
      </c>
      <c r="Y37" s="39">
        <v>275.67</v>
      </c>
      <c r="Z37" s="39">
        <v>2.2999999999999998</v>
      </c>
      <c r="AA37" s="39">
        <v>194.5</v>
      </c>
      <c r="AB37" s="39">
        <v>95</v>
      </c>
      <c r="AC37" s="39">
        <v>235.13</v>
      </c>
      <c r="AD37" s="39">
        <v>1.68</v>
      </c>
      <c r="AE37" s="39">
        <v>0.14000000000000001</v>
      </c>
      <c r="AF37" s="39">
        <v>0.38</v>
      </c>
      <c r="AG37" s="39">
        <v>0.79</v>
      </c>
      <c r="AH37" s="39">
        <v>5.39</v>
      </c>
      <c r="AI37" s="39">
        <v>0.56000000000000005</v>
      </c>
      <c r="AJ37" s="39">
        <v>0</v>
      </c>
      <c r="AK37" s="39">
        <v>1178.8</v>
      </c>
      <c r="AL37" s="39">
        <v>998.85</v>
      </c>
      <c r="AM37" s="39">
        <v>1787.53</v>
      </c>
      <c r="AN37" s="39">
        <v>1033.6400000000001</v>
      </c>
      <c r="AO37" s="39">
        <v>470.76</v>
      </c>
      <c r="AP37" s="39">
        <v>814.84</v>
      </c>
      <c r="AQ37" s="39">
        <v>319.24</v>
      </c>
      <c r="AR37" s="39">
        <v>1101.99</v>
      </c>
      <c r="AS37" s="39">
        <v>714.78</v>
      </c>
      <c r="AT37" s="39">
        <v>852.08</v>
      </c>
      <c r="AU37" s="39">
        <v>1038.06</v>
      </c>
      <c r="AV37" s="39">
        <v>531.04999999999995</v>
      </c>
      <c r="AW37" s="39">
        <v>591.77</v>
      </c>
      <c r="AX37" s="39">
        <v>4535.62</v>
      </c>
      <c r="AY37" s="39">
        <v>5.6</v>
      </c>
      <c r="AZ37" s="39">
        <v>1477.52</v>
      </c>
      <c r="BA37" s="39">
        <v>1030.1500000000001</v>
      </c>
      <c r="BB37" s="39">
        <v>813.97</v>
      </c>
      <c r="BC37" s="39">
        <v>390.33</v>
      </c>
      <c r="BD37" s="39">
        <v>0.42</v>
      </c>
      <c r="BE37" s="39">
        <v>0.2</v>
      </c>
      <c r="BF37" s="39">
        <v>0.15</v>
      </c>
      <c r="BG37" s="39">
        <v>0.37</v>
      </c>
      <c r="BH37" s="39">
        <v>0.39</v>
      </c>
      <c r="BI37" s="39">
        <v>1.5</v>
      </c>
      <c r="BJ37" s="39">
        <v>0.03</v>
      </c>
      <c r="BK37" s="39">
        <v>4.2699999999999996</v>
      </c>
      <c r="BL37" s="39">
        <v>0.02</v>
      </c>
      <c r="BM37" s="39">
        <v>1.44</v>
      </c>
      <c r="BN37" s="39">
        <v>0.02</v>
      </c>
      <c r="BO37" s="39">
        <v>0</v>
      </c>
      <c r="BP37" s="39">
        <v>0</v>
      </c>
      <c r="BQ37" s="39">
        <v>0.28000000000000003</v>
      </c>
      <c r="BR37" s="39">
        <v>0.42</v>
      </c>
      <c r="BS37" s="39">
        <v>3.58</v>
      </c>
      <c r="BT37" s="39">
        <v>0</v>
      </c>
      <c r="BU37" s="39">
        <v>0</v>
      </c>
      <c r="BV37" s="39">
        <v>0.69</v>
      </c>
      <c r="BW37" s="39">
        <v>0.02</v>
      </c>
      <c r="BX37" s="39">
        <v>0</v>
      </c>
      <c r="BY37" s="39">
        <v>0</v>
      </c>
      <c r="BZ37" s="39">
        <v>0</v>
      </c>
      <c r="CA37" s="39">
        <v>0</v>
      </c>
      <c r="CB37" s="39">
        <v>471.24</v>
      </c>
      <c r="CC37" s="38">
        <f>SUM($CC$31:$CC$36)</f>
        <v>59.53</v>
      </c>
      <c r="CD37" s="36">
        <f>$I$37/$I$51*100</f>
        <v>21.843102844320203</v>
      </c>
      <c r="CE37" s="36">
        <v>210.33</v>
      </c>
      <c r="CG37" s="36">
        <v>72.09</v>
      </c>
      <c r="CH37" s="36">
        <v>39.340000000000003</v>
      </c>
      <c r="CI37" s="36">
        <v>55.72</v>
      </c>
      <c r="CJ37" s="36">
        <v>4468.41</v>
      </c>
      <c r="CK37" s="36">
        <v>2543.38</v>
      </c>
      <c r="CL37" s="36">
        <v>3505.89</v>
      </c>
      <c r="CM37" s="36">
        <v>99.25</v>
      </c>
      <c r="CN37" s="36">
        <v>57.68</v>
      </c>
      <c r="CO37" s="36">
        <v>78.459999999999994</v>
      </c>
      <c r="CP37" s="36">
        <v>5</v>
      </c>
      <c r="CQ37" s="36">
        <v>1.25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"20/2"</f>
        <v>20/2</v>
      </c>
      <c r="B39" s="33" t="s">
        <v>100</v>
      </c>
      <c r="C39" s="34" t="str">
        <f>"100"</f>
        <v>100</v>
      </c>
      <c r="D39" s="34">
        <v>1.05</v>
      </c>
      <c r="E39" s="34">
        <v>0</v>
      </c>
      <c r="F39" s="34">
        <v>6.05</v>
      </c>
      <c r="G39" s="34">
        <v>6.05</v>
      </c>
      <c r="H39" s="34">
        <v>5.08</v>
      </c>
      <c r="I39" s="34">
        <v>77.437149999999988</v>
      </c>
      <c r="J39" s="35">
        <v>0.75</v>
      </c>
      <c r="K39" s="35">
        <v>3.9</v>
      </c>
      <c r="L39" s="35">
        <v>0</v>
      </c>
      <c r="M39" s="35">
        <v>0</v>
      </c>
      <c r="N39" s="35">
        <v>3.45</v>
      </c>
      <c r="O39" s="35">
        <v>0.25</v>
      </c>
      <c r="P39" s="35">
        <v>1.38</v>
      </c>
      <c r="Q39" s="35">
        <v>0</v>
      </c>
      <c r="R39" s="35">
        <v>0</v>
      </c>
      <c r="S39" s="35">
        <v>0.64</v>
      </c>
      <c r="T39" s="35">
        <v>1.1299999999999999</v>
      </c>
      <c r="U39" s="35">
        <v>192.33</v>
      </c>
      <c r="V39" s="35">
        <v>251.37</v>
      </c>
      <c r="W39" s="35">
        <v>13.96</v>
      </c>
      <c r="X39" s="35">
        <v>16.82</v>
      </c>
      <c r="Y39" s="35">
        <v>23.22</v>
      </c>
      <c r="Z39" s="35">
        <v>0.79</v>
      </c>
      <c r="AA39" s="35">
        <v>0</v>
      </c>
      <c r="AB39" s="35">
        <v>847.7</v>
      </c>
      <c r="AC39" s="35">
        <v>143.9</v>
      </c>
      <c r="AD39" s="35">
        <v>3.31</v>
      </c>
      <c r="AE39" s="35">
        <v>0.06</v>
      </c>
      <c r="AF39" s="35">
        <v>0.04</v>
      </c>
      <c r="AG39" s="35">
        <v>0.51</v>
      </c>
      <c r="AH39" s="35">
        <v>0.71</v>
      </c>
      <c r="AI39" s="35">
        <v>49</v>
      </c>
      <c r="AJ39" s="35">
        <v>0</v>
      </c>
      <c r="AK39" s="35">
        <v>25.87</v>
      </c>
      <c r="AL39" s="35">
        <v>27.15</v>
      </c>
      <c r="AM39" s="35">
        <v>36.020000000000003</v>
      </c>
      <c r="AN39" s="35">
        <v>41.65</v>
      </c>
      <c r="AO39" s="35">
        <v>6.96</v>
      </c>
      <c r="AP39" s="35">
        <v>29.35</v>
      </c>
      <c r="AQ39" s="35">
        <v>7.6</v>
      </c>
      <c r="AR39" s="35">
        <v>26.51</v>
      </c>
      <c r="AS39" s="35">
        <v>21.17</v>
      </c>
      <c r="AT39" s="35">
        <v>21.41</v>
      </c>
      <c r="AU39" s="35">
        <v>108.19</v>
      </c>
      <c r="AV39" s="35">
        <v>14.6</v>
      </c>
      <c r="AW39" s="35">
        <v>15.68</v>
      </c>
      <c r="AX39" s="35">
        <v>402.98</v>
      </c>
      <c r="AY39" s="35">
        <v>0</v>
      </c>
      <c r="AZ39" s="35">
        <v>14.9</v>
      </c>
      <c r="BA39" s="35">
        <v>20.38</v>
      </c>
      <c r="BB39" s="35">
        <v>24.01</v>
      </c>
      <c r="BC39" s="35">
        <v>5.24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87.26</v>
      </c>
      <c r="CC39" s="34">
        <v>22.93</v>
      </c>
      <c r="CE39" s="32">
        <v>141.28</v>
      </c>
      <c r="CG39" s="32">
        <v>13.37</v>
      </c>
      <c r="CH39" s="32">
        <v>7.27</v>
      </c>
      <c r="CI39" s="32">
        <v>10.32</v>
      </c>
      <c r="CJ39" s="32">
        <v>492.7</v>
      </c>
      <c r="CK39" s="32">
        <v>117.95</v>
      </c>
      <c r="CL39" s="32">
        <v>305.33</v>
      </c>
      <c r="CM39" s="32">
        <v>2.0099999999999998</v>
      </c>
      <c r="CN39" s="32">
        <v>1.1399999999999999</v>
      </c>
      <c r="CO39" s="32">
        <v>1.57</v>
      </c>
      <c r="CP39" s="32">
        <v>0</v>
      </c>
      <c r="CQ39" s="32">
        <v>0.5</v>
      </c>
      <c r="CR39" s="32">
        <v>13.9</v>
      </c>
    </row>
    <row r="40" spans="1:96" s="32" customFormat="1">
      <c r="A40" s="32" t="str">
        <f>"4/2"</f>
        <v>4/2</v>
      </c>
      <c r="B40" s="33" t="s">
        <v>101</v>
      </c>
      <c r="C40" s="34" t="str">
        <f>"250"</f>
        <v>250</v>
      </c>
      <c r="D40" s="34">
        <v>2.1800000000000002</v>
      </c>
      <c r="E40" s="34">
        <v>0</v>
      </c>
      <c r="F40" s="34">
        <v>5.47</v>
      </c>
      <c r="G40" s="34">
        <v>5.27</v>
      </c>
      <c r="H40" s="34">
        <v>17.260000000000002</v>
      </c>
      <c r="I40" s="34">
        <v>121.44996759999999</v>
      </c>
      <c r="J40" s="35">
        <v>1.24</v>
      </c>
      <c r="K40" s="35">
        <v>3.25</v>
      </c>
      <c r="L40" s="35">
        <v>0</v>
      </c>
      <c r="M40" s="35">
        <v>0</v>
      </c>
      <c r="N40" s="35">
        <v>8.6</v>
      </c>
      <c r="O40" s="35">
        <v>6.07</v>
      </c>
      <c r="P40" s="35">
        <v>2.59</v>
      </c>
      <c r="Q40" s="35">
        <v>0</v>
      </c>
      <c r="R40" s="35">
        <v>0</v>
      </c>
      <c r="S40" s="35">
        <v>0.26</v>
      </c>
      <c r="T40" s="35">
        <v>2.69</v>
      </c>
      <c r="U40" s="35">
        <v>541</v>
      </c>
      <c r="V40" s="35">
        <v>428.53</v>
      </c>
      <c r="W40" s="35">
        <v>40.020000000000003</v>
      </c>
      <c r="X40" s="35">
        <v>26.88</v>
      </c>
      <c r="Y40" s="35">
        <v>61.67</v>
      </c>
      <c r="Z40" s="35">
        <v>1.34</v>
      </c>
      <c r="AA40" s="35">
        <v>3.78</v>
      </c>
      <c r="AB40" s="35">
        <v>974.33</v>
      </c>
      <c r="AC40" s="35">
        <v>209.38</v>
      </c>
      <c r="AD40" s="35">
        <v>2.39</v>
      </c>
      <c r="AE40" s="35">
        <v>0.06</v>
      </c>
      <c r="AF40" s="35">
        <v>0.06</v>
      </c>
      <c r="AG40" s="35">
        <v>0.66</v>
      </c>
      <c r="AH40" s="35">
        <v>1.26</v>
      </c>
      <c r="AI40" s="35">
        <v>6.82</v>
      </c>
      <c r="AJ40" s="35">
        <v>0</v>
      </c>
      <c r="AK40" s="35">
        <v>108.66</v>
      </c>
      <c r="AL40" s="35">
        <v>103.47</v>
      </c>
      <c r="AM40" s="35">
        <v>164.61</v>
      </c>
      <c r="AN40" s="35">
        <v>184.63</v>
      </c>
      <c r="AO40" s="35">
        <v>47.93</v>
      </c>
      <c r="AP40" s="35">
        <v>103.38</v>
      </c>
      <c r="AQ40" s="35">
        <v>30.59</v>
      </c>
      <c r="AR40" s="35">
        <v>95.4</v>
      </c>
      <c r="AS40" s="35">
        <v>121.6</v>
      </c>
      <c r="AT40" s="35">
        <v>179.38</v>
      </c>
      <c r="AU40" s="35">
        <v>358.69</v>
      </c>
      <c r="AV40" s="35">
        <v>58.35</v>
      </c>
      <c r="AW40" s="35">
        <v>101.68</v>
      </c>
      <c r="AX40" s="35">
        <v>479.47</v>
      </c>
      <c r="AY40" s="35">
        <v>0</v>
      </c>
      <c r="AZ40" s="35">
        <v>95.34</v>
      </c>
      <c r="BA40" s="35">
        <v>105.72</v>
      </c>
      <c r="BB40" s="35">
        <v>86.6</v>
      </c>
      <c r="BC40" s="35">
        <v>33.36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1.1100000000000001</v>
      </c>
      <c r="BT40" s="35">
        <v>0</v>
      </c>
      <c r="BU40" s="35">
        <v>0</v>
      </c>
      <c r="BV40" s="35">
        <v>2.99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314.85000000000002</v>
      </c>
      <c r="CC40" s="34">
        <v>16.37</v>
      </c>
      <c r="CE40" s="32">
        <v>166.17</v>
      </c>
      <c r="CG40" s="32">
        <v>51.47</v>
      </c>
      <c r="CH40" s="32">
        <v>30.55</v>
      </c>
      <c r="CI40" s="32">
        <v>41.01</v>
      </c>
      <c r="CJ40" s="32">
        <v>1072.21</v>
      </c>
      <c r="CK40" s="32">
        <v>410.46</v>
      </c>
      <c r="CL40" s="32">
        <v>741.33</v>
      </c>
      <c r="CM40" s="32">
        <v>44.66</v>
      </c>
      <c r="CN40" s="32">
        <v>23.68</v>
      </c>
      <c r="CO40" s="32">
        <v>34.17</v>
      </c>
      <c r="CP40" s="32">
        <v>1.3</v>
      </c>
      <c r="CQ40" s="32">
        <v>1.3</v>
      </c>
      <c r="CR40" s="32">
        <v>9.92</v>
      </c>
    </row>
    <row r="41" spans="1:96" s="32" customFormat="1">
      <c r="A41" s="32" t="str">
        <f>"3/3"</f>
        <v>3/3</v>
      </c>
      <c r="B41" s="33" t="s">
        <v>102</v>
      </c>
      <c r="C41" s="34" t="str">
        <f>"180"</f>
        <v>180</v>
      </c>
      <c r="D41" s="34">
        <v>3.73</v>
      </c>
      <c r="E41" s="34">
        <v>0.65</v>
      </c>
      <c r="F41" s="34">
        <v>4.4000000000000004</v>
      </c>
      <c r="G41" s="34">
        <v>0.62</v>
      </c>
      <c r="H41" s="34">
        <v>26.49</v>
      </c>
      <c r="I41" s="34">
        <v>159.10285500000001</v>
      </c>
      <c r="J41" s="35">
        <v>2.73</v>
      </c>
      <c r="K41" s="35">
        <v>0.1</v>
      </c>
      <c r="L41" s="35">
        <v>0</v>
      </c>
      <c r="M41" s="35">
        <v>0</v>
      </c>
      <c r="N41" s="35">
        <v>2.58</v>
      </c>
      <c r="O41" s="35">
        <v>21.87</v>
      </c>
      <c r="P41" s="35">
        <v>2.04</v>
      </c>
      <c r="Q41" s="35">
        <v>0</v>
      </c>
      <c r="R41" s="35">
        <v>0</v>
      </c>
      <c r="S41" s="35">
        <v>0.35</v>
      </c>
      <c r="T41" s="35">
        <v>2.9</v>
      </c>
      <c r="U41" s="35">
        <v>276.31</v>
      </c>
      <c r="V41" s="35">
        <v>763.55</v>
      </c>
      <c r="W41" s="35">
        <v>42.83</v>
      </c>
      <c r="X41" s="35">
        <v>36.549999999999997</v>
      </c>
      <c r="Y41" s="35">
        <v>104.61</v>
      </c>
      <c r="Z41" s="35">
        <v>1.36</v>
      </c>
      <c r="AA41" s="35">
        <v>22.5</v>
      </c>
      <c r="AB41" s="35">
        <v>40.93</v>
      </c>
      <c r="AC41" s="35">
        <v>30.06</v>
      </c>
      <c r="AD41" s="35">
        <v>0.21</v>
      </c>
      <c r="AE41" s="35">
        <v>0.14000000000000001</v>
      </c>
      <c r="AF41" s="35">
        <v>0.12</v>
      </c>
      <c r="AG41" s="35">
        <v>1.6</v>
      </c>
      <c r="AH41" s="35">
        <v>3.11</v>
      </c>
      <c r="AI41" s="35">
        <v>6.54</v>
      </c>
      <c r="AJ41" s="35">
        <v>0</v>
      </c>
      <c r="AK41" s="35">
        <v>75.11</v>
      </c>
      <c r="AL41" s="35">
        <v>97.73</v>
      </c>
      <c r="AM41" s="35">
        <v>139.19</v>
      </c>
      <c r="AN41" s="35">
        <v>141.72</v>
      </c>
      <c r="AO41" s="35">
        <v>31.93</v>
      </c>
      <c r="AP41" s="35">
        <v>91.36</v>
      </c>
      <c r="AQ41" s="35">
        <v>41.81</v>
      </c>
      <c r="AR41" s="35">
        <v>96.1</v>
      </c>
      <c r="AS41" s="35">
        <v>90.8</v>
      </c>
      <c r="AT41" s="35">
        <v>247.35</v>
      </c>
      <c r="AU41" s="35">
        <v>110.17</v>
      </c>
      <c r="AV41" s="35">
        <v>23.04</v>
      </c>
      <c r="AW41" s="35">
        <v>64.13</v>
      </c>
      <c r="AX41" s="35">
        <v>344.65</v>
      </c>
      <c r="AY41" s="35">
        <v>0</v>
      </c>
      <c r="AZ41" s="35">
        <v>48.22</v>
      </c>
      <c r="BA41" s="35">
        <v>43.86</v>
      </c>
      <c r="BB41" s="35">
        <v>87.3</v>
      </c>
      <c r="BC41" s="35">
        <v>25.99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0.34</v>
      </c>
      <c r="BJ41" s="35">
        <v>0</v>
      </c>
      <c r="BK41" s="35">
        <v>1.05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1.02</v>
      </c>
      <c r="BT41" s="35">
        <v>0</v>
      </c>
      <c r="BU41" s="35">
        <v>0</v>
      </c>
      <c r="BV41" s="35">
        <v>0.17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148.35</v>
      </c>
      <c r="CC41" s="34">
        <v>23.48</v>
      </c>
      <c r="CE41" s="32">
        <v>29.32</v>
      </c>
      <c r="CG41" s="32">
        <v>38.590000000000003</v>
      </c>
      <c r="CH41" s="32">
        <v>22.16</v>
      </c>
      <c r="CI41" s="32">
        <v>30.38</v>
      </c>
      <c r="CJ41" s="32">
        <v>603.80999999999995</v>
      </c>
      <c r="CK41" s="32">
        <v>530.95000000000005</v>
      </c>
      <c r="CL41" s="32">
        <v>567.38</v>
      </c>
      <c r="CM41" s="32">
        <v>24.41</v>
      </c>
      <c r="CN41" s="32">
        <v>3.59</v>
      </c>
      <c r="CO41" s="32">
        <v>14</v>
      </c>
      <c r="CP41" s="32">
        <v>0</v>
      </c>
      <c r="CQ41" s="32">
        <v>0.9</v>
      </c>
      <c r="CR41" s="32">
        <v>14.23</v>
      </c>
    </row>
    <row r="42" spans="1:96" s="32" customFormat="1">
      <c r="A42" s="32" t="str">
        <f>"50/8"</f>
        <v>50/8</v>
      </c>
      <c r="B42" s="33" t="s">
        <v>103</v>
      </c>
      <c r="C42" s="34" t="str">
        <f>"100"</f>
        <v>100</v>
      </c>
      <c r="D42" s="34">
        <v>17.16</v>
      </c>
      <c r="E42" s="34">
        <v>16.13</v>
      </c>
      <c r="F42" s="34">
        <v>5.61</v>
      </c>
      <c r="G42" s="34">
        <v>1.49</v>
      </c>
      <c r="H42" s="34">
        <v>7.07</v>
      </c>
      <c r="I42" s="34">
        <v>147.96</v>
      </c>
      <c r="J42" s="35">
        <v>2.96</v>
      </c>
      <c r="K42" s="35">
        <v>1.37</v>
      </c>
      <c r="L42" s="35">
        <v>0</v>
      </c>
      <c r="M42" s="35">
        <v>0</v>
      </c>
      <c r="N42" s="35">
        <v>0.2</v>
      </c>
      <c r="O42" s="35">
        <v>6.84</v>
      </c>
      <c r="P42" s="35">
        <v>0.03</v>
      </c>
      <c r="Q42" s="35">
        <v>0</v>
      </c>
      <c r="R42" s="35">
        <v>0</v>
      </c>
      <c r="S42" s="35">
        <v>0</v>
      </c>
      <c r="T42" s="35">
        <v>2.21</v>
      </c>
      <c r="U42" s="35">
        <v>223.5</v>
      </c>
      <c r="V42" s="35">
        <v>208.46</v>
      </c>
      <c r="W42" s="35">
        <v>10.4</v>
      </c>
      <c r="X42" s="35">
        <v>15.39</v>
      </c>
      <c r="Y42" s="35">
        <v>268.02</v>
      </c>
      <c r="Z42" s="35">
        <v>5.54</v>
      </c>
      <c r="AA42" s="35">
        <v>4927.2</v>
      </c>
      <c r="AB42" s="35">
        <v>756.75</v>
      </c>
      <c r="AC42" s="35">
        <v>8380.5</v>
      </c>
      <c r="AD42" s="35">
        <v>1.81</v>
      </c>
      <c r="AE42" s="35">
        <v>0.23</v>
      </c>
      <c r="AF42" s="35">
        <v>1.86</v>
      </c>
      <c r="AG42" s="35">
        <v>7.65</v>
      </c>
      <c r="AH42" s="35">
        <v>13.01</v>
      </c>
      <c r="AI42" s="35">
        <v>13.2</v>
      </c>
      <c r="AJ42" s="35">
        <v>0</v>
      </c>
      <c r="AK42" s="35">
        <v>1172.98</v>
      </c>
      <c r="AL42" s="35">
        <v>886.08</v>
      </c>
      <c r="AM42" s="35">
        <v>1515.63</v>
      </c>
      <c r="AN42" s="35">
        <v>1317.11</v>
      </c>
      <c r="AO42" s="35">
        <v>410.18</v>
      </c>
      <c r="AP42" s="35">
        <v>763.12</v>
      </c>
      <c r="AQ42" s="35">
        <v>227.11</v>
      </c>
      <c r="AR42" s="35">
        <v>892.49</v>
      </c>
      <c r="AS42" s="35">
        <v>35.799999999999997</v>
      </c>
      <c r="AT42" s="35">
        <v>49.3</v>
      </c>
      <c r="AU42" s="35">
        <v>41.63</v>
      </c>
      <c r="AV42" s="35">
        <v>417.11</v>
      </c>
      <c r="AW42" s="35">
        <v>37.909999999999997</v>
      </c>
      <c r="AX42" s="35">
        <v>315.41000000000003</v>
      </c>
      <c r="AY42" s="35">
        <v>0</v>
      </c>
      <c r="AZ42" s="35">
        <v>102.82</v>
      </c>
      <c r="BA42" s="35">
        <v>45.6</v>
      </c>
      <c r="BB42" s="35">
        <v>30.43</v>
      </c>
      <c r="BC42" s="35">
        <v>23.49</v>
      </c>
      <c r="BD42" s="35">
        <v>0.06</v>
      </c>
      <c r="BE42" s="35">
        <v>0.03</v>
      </c>
      <c r="BF42" s="35">
        <v>0.01</v>
      </c>
      <c r="BG42" s="35">
        <v>0.03</v>
      </c>
      <c r="BH42" s="35">
        <v>0.04</v>
      </c>
      <c r="BI42" s="35">
        <v>0.17</v>
      </c>
      <c r="BJ42" s="35">
        <v>0</v>
      </c>
      <c r="BK42" s="35">
        <v>0.56000000000000005</v>
      </c>
      <c r="BL42" s="35">
        <v>0</v>
      </c>
      <c r="BM42" s="35">
        <v>0.2</v>
      </c>
      <c r="BN42" s="35">
        <v>0</v>
      </c>
      <c r="BO42" s="35">
        <v>0.01</v>
      </c>
      <c r="BP42" s="35">
        <v>0</v>
      </c>
      <c r="BQ42" s="35">
        <v>0.03</v>
      </c>
      <c r="BR42" s="35">
        <v>0.05</v>
      </c>
      <c r="BS42" s="35">
        <v>0.72</v>
      </c>
      <c r="BT42" s="35">
        <v>0</v>
      </c>
      <c r="BU42" s="35">
        <v>0</v>
      </c>
      <c r="BV42" s="35">
        <v>0.89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78.319999999999993</v>
      </c>
      <c r="CC42" s="34">
        <v>52.12</v>
      </c>
      <c r="CE42" s="32">
        <v>5053.33</v>
      </c>
      <c r="CG42" s="32">
        <v>27.26</v>
      </c>
      <c r="CH42" s="32">
        <v>16.82</v>
      </c>
      <c r="CI42" s="32">
        <v>22.04</v>
      </c>
      <c r="CJ42" s="32">
        <v>3686.57</v>
      </c>
      <c r="CK42" s="32">
        <v>2266.83</v>
      </c>
      <c r="CL42" s="32">
        <v>2976.7</v>
      </c>
      <c r="CM42" s="32">
        <v>35.299999999999997</v>
      </c>
      <c r="CN42" s="32">
        <v>34.86</v>
      </c>
      <c r="CO42" s="32">
        <v>35.08</v>
      </c>
      <c r="CP42" s="32">
        <v>0</v>
      </c>
      <c r="CQ42" s="32">
        <v>0.5</v>
      </c>
      <c r="CR42" s="32">
        <v>31.77</v>
      </c>
    </row>
    <row r="43" spans="1:96" s="32" customFormat="1">
      <c r="A43" s="32" t="str">
        <f>"2"</f>
        <v>2</v>
      </c>
      <c r="B43" s="33" t="s">
        <v>96</v>
      </c>
      <c r="C43" s="34" t="str">
        <f>"28"</f>
        <v>28</v>
      </c>
      <c r="D43" s="34">
        <v>1.85</v>
      </c>
      <c r="E43" s="34">
        <v>0</v>
      </c>
      <c r="F43" s="34">
        <v>0.18</v>
      </c>
      <c r="G43" s="34">
        <v>0.18</v>
      </c>
      <c r="H43" s="34">
        <v>13.13</v>
      </c>
      <c r="I43" s="34">
        <v>62.692280000000004</v>
      </c>
      <c r="J43" s="35">
        <v>0</v>
      </c>
      <c r="K43" s="35">
        <v>0</v>
      </c>
      <c r="L43" s="35">
        <v>0</v>
      </c>
      <c r="M43" s="35">
        <v>0</v>
      </c>
      <c r="N43" s="35">
        <v>0.31</v>
      </c>
      <c r="O43" s="35">
        <v>12.77</v>
      </c>
      <c r="P43" s="35">
        <v>0.06</v>
      </c>
      <c r="Q43" s="35">
        <v>0</v>
      </c>
      <c r="R43" s="35">
        <v>0</v>
      </c>
      <c r="S43" s="35">
        <v>0</v>
      </c>
      <c r="T43" s="35">
        <v>0.5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89.4</v>
      </c>
      <c r="AL43" s="35">
        <v>93.06</v>
      </c>
      <c r="AM43" s="35">
        <v>142.51</v>
      </c>
      <c r="AN43" s="35">
        <v>47.26</v>
      </c>
      <c r="AO43" s="35">
        <v>28.01</v>
      </c>
      <c r="AP43" s="35">
        <v>56.03</v>
      </c>
      <c r="AQ43" s="35">
        <v>21.19</v>
      </c>
      <c r="AR43" s="35">
        <v>101.34</v>
      </c>
      <c r="AS43" s="35">
        <v>62.85</v>
      </c>
      <c r="AT43" s="35">
        <v>87.7</v>
      </c>
      <c r="AU43" s="35">
        <v>72.349999999999994</v>
      </c>
      <c r="AV43" s="35">
        <v>38</v>
      </c>
      <c r="AW43" s="35">
        <v>67.23</v>
      </c>
      <c r="AX43" s="35">
        <v>562.23</v>
      </c>
      <c r="AY43" s="35">
        <v>0</v>
      </c>
      <c r="AZ43" s="35">
        <v>183.19</v>
      </c>
      <c r="BA43" s="35">
        <v>79.66</v>
      </c>
      <c r="BB43" s="35">
        <v>52.86</v>
      </c>
      <c r="BC43" s="35">
        <v>41.9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0.02</v>
      </c>
      <c r="BT43" s="35">
        <v>0</v>
      </c>
      <c r="BU43" s="35">
        <v>0</v>
      </c>
      <c r="BV43" s="35">
        <v>0.08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10.95</v>
      </c>
      <c r="CC43" s="34">
        <v>1.48</v>
      </c>
      <c r="CE43" s="32">
        <v>0</v>
      </c>
      <c r="CG43" s="32">
        <v>0</v>
      </c>
      <c r="CH43" s="32">
        <v>0</v>
      </c>
      <c r="CI43" s="32">
        <v>0</v>
      </c>
      <c r="CJ43" s="32">
        <v>834.73</v>
      </c>
      <c r="CK43" s="32">
        <v>321.58999999999997</v>
      </c>
      <c r="CL43" s="32">
        <v>578.16</v>
      </c>
      <c r="CM43" s="32">
        <v>6.68</v>
      </c>
      <c r="CN43" s="32">
        <v>6.68</v>
      </c>
      <c r="CO43" s="32">
        <v>6.68</v>
      </c>
      <c r="CP43" s="32">
        <v>0</v>
      </c>
      <c r="CQ43" s="32">
        <v>0</v>
      </c>
      <c r="CR43" s="32">
        <v>1.24</v>
      </c>
    </row>
    <row r="44" spans="1:96" s="32" customFormat="1">
      <c r="A44" s="32" t="str">
        <f>"3"</f>
        <v>3</v>
      </c>
      <c r="B44" s="33" t="s">
        <v>104</v>
      </c>
      <c r="C44" s="34" t="str">
        <f>"30"</f>
        <v>30</v>
      </c>
      <c r="D44" s="34">
        <v>1.98</v>
      </c>
      <c r="E44" s="34">
        <v>0</v>
      </c>
      <c r="F44" s="34">
        <v>0.36</v>
      </c>
      <c r="G44" s="34">
        <v>0.36</v>
      </c>
      <c r="H44" s="34">
        <v>12.51</v>
      </c>
      <c r="I44" s="34">
        <v>58.013999999999996</v>
      </c>
      <c r="J44" s="35">
        <v>0.06</v>
      </c>
      <c r="K44" s="35">
        <v>0</v>
      </c>
      <c r="L44" s="35">
        <v>0</v>
      </c>
      <c r="M44" s="35">
        <v>0</v>
      </c>
      <c r="N44" s="35">
        <v>0.36</v>
      </c>
      <c r="O44" s="35">
        <v>9.66</v>
      </c>
      <c r="P44" s="35">
        <v>2.4900000000000002</v>
      </c>
      <c r="Q44" s="35">
        <v>0</v>
      </c>
      <c r="R44" s="35">
        <v>0</v>
      </c>
      <c r="S44" s="35">
        <v>0.3</v>
      </c>
      <c r="T44" s="35">
        <v>0.75</v>
      </c>
      <c r="U44" s="35">
        <v>183</v>
      </c>
      <c r="V44" s="35">
        <v>73.5</v>
      </c>
      <c r="W44" s="35">
        <v>10.5</v>
      </c>
      <c r="X44" s="35">
        <v>14.1</v>
      </c>
      <c r="Y44" s="35">
        <v>47.4</v>
      </c>
      <c r="Z44" s="35">
        <v>1.17</v>
      </c>
      <c r="AA44" s="35">
        <v>0</v>
      </c>
      <c r="AB44" s="35">
        <v>1.5</v>
      </c>
      <c r="AC44" s="35">
        <v>0.3</v>
      </c>
      <c r="AD44" s="35">
        <v>0.42</v>
      </c>
      <c r="AE44" s="35">
        <v>0.05</v>
      </c>
      <c r="AF44" s="35">
        <v>0.02</v>
      </c>
      <c r="AG44" s="35">
        <v>0.21</v>
      </c>
      <c r="AH44" s="35">
        <v>0.6</v>
      </c>
      <c r="AI44" s="35">
        <v>0</v>
      </c>
      <c r="AJ44" s="35">
        <v>0</v>
      </c>
      <c r="AK44" s="35">
        <v>0</v>
      </c>
      <c r="AL44" s="35">
        <v>0</v>
      </c>
      <c r="AM44" s="35">
        <v>128.1</v>
      </c>
      <c r="AN44" s="35">
        <v>66.900000000000006</v>
      </c>
      <c r="AO44" s="35">
        <v>27.9</v>
      </c>
      <c r="AP44" s="35">
        <v>59.4</v>
      </c>
      <c r="AQ44" s="35">
        <v>24</v>
      </c>
      <c r="AR44" s="35">
        <v>111.3</v>
      </c>
      <c r="AS44" s="35">
        <v>89.1</v>
      </c>
      <c r="AT44" s="35">
        <v>87.3</v>
      </c>
      <c r="AU44" s="35">
        <v>139.19999999999999</v>
      </c>
      <c r="AV44" s="35">
        <v>37.200000000000003</v>
      </c>
      <c r="AW44" s="35">
        <v>93</v>
      </c>
      <c r="AX44" s="35">
        <v>458.7</v>
      </c>
      <c r="AY44" s="35">
        <v>0</v>
      </c>
      <c r="AZ44" s="35">
        <v>157.80000000000001</v>
      </c>
      <c r="BA44" s="35">
        <v>87.3</v>
      </c>
      <c r="BB44" s="35">
        <v>54</v>
      </c>
      <c r="BC44" s="35">
        <v>39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0.04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0.03</v>
      </c>
      <c r="BT44" s="35">
        <v>0</v>
      </c>
      <c r="BU44" s="35">
        <v>0</v>
      </c>
      <c r="BV44" s="35">
        <v>0.14000000000000001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14.1</v>
      </c>
      <c r="CC44" s="34">
        <v>1.66</v>
      </c>
      <c r="CE44" s="32">
        <v>0.25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1.38</v>
      </c>
    </row>
    <row r="45" spans="1:96" s="28" customFormat="1">
      <c r="A45" s="28" t="str">
        <f>"27/10"</f>
        <v>27/10</v>
      </c>
      <c r="B45" s="29" t="s">
        <v>105</v>
      </c>
      <c r="C45" s="30" t="str">
        <f>"200"</f>
        <v>200</v>
      </c>
      <c r="D45" s="30">
        <v>0.1</v>
      </c>
      <c r="E45" s="30">
        <v>0</v>
      </c>
      <c r="F45" s="30">
        <v>0.02</v>
      </c>
      <c r="G45" s="30">
        <v>0.02</v>
      </c>
      <c r="H45" s="30">
        <v>5.94</v>
      </c>
      <c r="I45" s="30">
        <v>23.095202</v>
      </c>
      <c r="J45" s="31">
        <v>0</v>
      </c>
      <c r="K45" s="31">
        <v>0</v>
      </c>
      <c r="L45" s="31">
        <v>0</v>
      </c>
      <c r="M45" s="31">
        <v>0</v>
      </c>
      <c r="N45" s="31">
        <v>5.89</v>
      </c>
      <c r="O45" s="31">
        <v>0</v>
      </c>
      <c r="P45" s="31">
        <v>0.05</v>
      </c>
      <c r="Q45" s="31">
        <v>0</v>
      </c>
      <c r="R45" s="31">
        <v>0</v>
      </c>
      <c r="S45" s="31">
        <v>0</v>
      </c>
      <c r="T45" s="31">
        <v>0.03</v>
      </c>
      <c r="U45" s="31">
        <v>0.06</v>
      </c>
      <c r="V45" s="31">
        <v>0.18</v>
      </c>
      <c r="W45" s="31">
        <v>0.17</v>
      </c>
      <c r="X45" s="31">
        <v>0</v>
      </c>
      <c r="Y45" s="31">
        <v>0</v>
      </c>
      <c r="Z45" s="31">
        <v>0.02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200.05</v>
      </c>
      <c r="CC45" s="30">
        <v>1.19</v>
      </c>
      <c r="CE45" s="28">
        <v>0</v>
      </c>
      <c r="CG45" s="28">
        <v>0.6</v>
      </c>
      <c r="CH45" s="28">
        <v>0.6</v>
      </c>
      <c r="CI45" s="28">
        <v>0.6</v>
      </c>
      <c r="CJ45" s="28">
        <v>60</v>
      </c>
      <c r="CK45" s="28">
        <v>24.6</v>
      </c>
      <c r="CL45" s="28">
        <v>42.3</v>
      </c>
      <c r="CM45" s="28">
        <v>6.54</v>
      </c>
      <c r="CN45" s="28">
        <v>3.84</v>
      </c>
      <c r="CO45" s="28">
        <v>5.19</v>
      </c>
      <c r="CP45" s="28">
        <v>6</v>
      </c>
      <c r="CQ45" s="28">
        <v>0</v>
      </c>
      <c r="CR45" s="28">
        <v>0.72</v>
      </c>
    </row>
    <row r="46" spans="1:96" s="36" customFormat="1" ht="11.4">
      <c r="B46" s="37" t="s">
        <v>114</v>
      </c>
      <c r="C46" s="38"/>
      <c r="D46" s="38">
        <v>28.06</v>
      </c>
      <c r="E46" s="38">
        <v>16.79</v>
      </c>
      <c r="F46" s="38">
        <v>22.09</v>
      </c>
      <c r="G46" s="38">
        <v>13.99</v>
      </c>
      <c r="H46" s="38">
        <v>87.48</v>
      </c>
      <c r="I46" s="38">
        <v>649.75</v>
      </c>
      <c r="J46" s="39">
        <v>7.74</v>
      </c>
      <c r="K46" s="39">
        <v>8.6199999999999992</v>
      </c>
      <c r="L46" s="39">
        <v>0</v>
      </c>
      <c r="M46" s="39">
        <v>0</v>
      </c>
      <c r="N46" s="39">
        <v>21.38</v>
      </c>
      <c r="O46" s="39">
        <v>57.46</v>
      </c>
      <c r="P46" s="39">
        <v>8.64</v>
      </c>
      <c r="Q46" s="39">
        <v>0</v>
      </c>
      <c r="R46" s="39">
        <v>0</v>
      </c>
      <c r="S46" s="39">
        <v>1.55</v>
      </c>
      <c r="T46" s="39">
        <v>10.210000000000001</v>
      </c>
      <c r="U46" s="39">
        <v>1416.2</v>
      </c>
      <c r="V46" s="39">
        <v>1725.59</v>
      </c>
      <c r="W46" s="39">
        <v>117.89</v>
      </c>
      <c r="X46" s="39">
        <v>109.74</v>
      </c>
      <c r="Y46" s="39">
        <v>504.92</v>
      </c>
      <c r="Z46" s="39">
        <v>10.220000000000001</v>
      </c>
      <c r="AA46" s="39">
        <v>4953.4799999999996</v>
      </c>
      <c r="AB46" s="39">
        <v>2621.21</v>
      </c>
      <c r="AC46" s="39">
        <v>8764.14</v>
      </c>
      <c r="AD46" s="39">
        <v>8.1300000000000008</v>
      </c>
      <c r="AE46" s="39">
        <v>0.54</v>
      </c>
      <c r="AF46" s="39">
        <v>2.11</v>
      </c>
      <c r="AG46" s="39">
        <v>10.64</v>
      </c>
      <c r="AH46" s="39">
        <v>18.68</v>
      </c>
      <c r="AI46" s="39">
        <v>75.56</v>
      </c>
      <c r="AJ46" s="39">
        <v>0</v>
      </c>
      <c r="AK46" s="39">
        <v>1472.03</v>
      </c>
      <c r="AL46" s="39">
        <v>1207.47</v>
      </c>
      <c r="AM46" s="39">
        <v>2126.0500000000002</v>
      </c>
      <c r="AN46" s="39">
        <v>1799.26</v>
      </c>
      <c r="AO46" s="39">
        <v>552.91999999999996</v>
      </c>
      <c r="AP46" s="39">
        <v>1102.6400000000001</v>
      </c>
      <c r="AQ46" s="39">
        <v>352.3</v>
      </c>
      <c r="AR46" s="39">
        <v>1323.14</v>
      </c>
      <c r="AS46" s="39">
        <v>421.32</v>
      </c>
      <c r="AT46" s="39">
        <v>672.44</v>
      </c>
      <c r="AU46" s="39">
        <v>830.23</v>
      </c>
      <c r="AV46" s="39">
        <v>588.29999999999995</v>
      </c>
      <c r="AW46" s="39">
        <v>379.63</v>
      </c>
      <c r="AX46" s="39">
        <v>2563.44</v>
      </c>
      <c r="AY46" s="39">
        <v>0</v>
      </c>
      <c r="AZ46" s="39">
        <v>602.26</v>
      </c>
      <c r="BA46" s="39">
        <v>382.52</v>
      </c>
      <c r="BB46" s="39">
        <v>335.2</v>
      </c>
      <c r="BC46" s="39">
        <v>168.98</v>
      </c>
      <c r="BD46" s="39">
        <v>0.17</v>
      </c>
      <c r="BE46" s="39">
        <v>0.08</v>
      </c>
      <c r="BF46" s="39">
        <v>0.04</v>
      </c>
      <c r="BG46" s="39">
        <v>0.1</v>
      </c>
      <c r="BH46" s="39">
        <v>0.11</v>
      </c>
      <c r="BI46" s="39">
        <v>0.51</v>
      </c>
      <c r="BJ46" s="39">
        <v>0</v>
      </c>
      <c r="BK46" s="39">
        <v>2.35</v>
      </c>
      <c r="BL46" s="39">
        <v>0</v>
      </c>
      <c r="BM46" s="39">
        <v>0.95</v>
      </c>
      <c r="BN46" s="39">
        <v>0.04</v>
      </c>
      <c r="BO46" s="39">
        <v>0.08</v>
      </c>
      <c r="BP46" s="39">
        <v>0</v>
      </c>
      <c r="BQ46" s="39">
        <v>0.1</v>
      </c>
      <c r="BR46" s="39">
        <v>0.16</v>
      </c>
      <c r="BS46" s="39">
        <v>4.29</v>
      </c>
      <c r="BT46" s="39">
        <v>0</v>
      </c>
      <c r="BU46" s="39">
        <v>0</v>
      </c>
      <c r="BV46" s="39">
        <v>7.73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853.87</v>
      </c>
      <c r="CC46" s="38">
        <f>SUM($CC$38:$CC$45)</f>
        <v>119.23</v>
      </c>
      <c r="CD46" s="36">
        <f>$I$46/$I$51*100</f>
        <v>22.535020757537396</v>
      </c>
      <c r="CE46" s="36">
        <v>5390.35</v>
      </c>
      <c r="CG46" s="36">
        <v>131.29</v>
      </c>
      <c r="CH46" s="36">
        <v>77.39</v>
      </c>
      <c r="CI46" s="36">
        <v>104.34</v>
      </c>
      <c r="CJ46" s="36">
        <v>6750.01</v>
      </c>
      <c r="CK46" s="36">
        <v>3672.38</v>
      </c>
      <c r="CL46" s="36">
        <v>5211.2</v>
      </c>
      <c r="CM46" s="36">
        <v>119.59</v>
      </c>
      <c r="CN46" s="36">
        <v>73.790000000000006</v>
      </c>
      <c r="CO46" s="36">
        <v>96.69</v>
      </c>
      <c r="CP46" s="36">
        <v>7.3</v>
      </c>
      <c r="CQ46" s="36">
        <v>3.2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"17"</f>
        <v>17</v>
      </c>
      <c r="B48" s="33" t="s">
        <v>108</v>
      </c>
      <c r="C48" s="34" t="str">
        <f>"33"</f>
        <v>33</v>
      </c>
      <c r="D48" s="34">
        <v>1.49</v>
      </c>
      <c r="E48" s="34">
        <v>0</v>
      </c>
      <c r="F48" s="34">
        <v>6.6</v>
      </c>
      <c r="G48" s="34">
        <v>0</v>
      </c>
      <c r="H48" s="34">
        <v>18.48</v>
      </c>
      <c r="I48" s="34">
        <v>135.56400000000002</v>
      </c>
      <c r="J48" s="35">
        <v>0</v>
      </c>
      <c r="K48" s="35">
        <v>0</v>
      </c>
      <c r="L48" s="35">
        <v>0</v>
      </c>
      <c r="M48" s="35">
        <v>0</v>
      </c>
      <c r="N48" s="35">
        <v>18.48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7.0000000000000007E-2</v>
      </c>
      <c r="AE48" s="35">
        <v>0</v>
      </c>
      <c r="AF48" s="35">
        <v>0</v>
      </c>
      <c r="AG48" s="35">
        <v>0</v>
      </c>
      <c r="AH48" s="35">
        <v>0.23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0</v>
      </c>
      <c r="CC48" s="34">
        <v>11.09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9.24</v>
      </c>
    </row>
    <row r="49" spans="1:96" s="28" customFormat="1">
      <c r="A49" s="28" t="str">
        <f>"5"</f>
        <v>5</v>
      </c>
      <c r="B49" s="29" t="s">
        <v>109</v>
      </c>
      <c r="C49" s="30" t="str">
        <f>"180"</f>
        <v>180</v>
      </c>
      <c r="D49" s="30">
        <v>0.9</v>
      </c>
      <c r="E49" s="30">
        <v>0</v>
      </c>
      <c r="F49" s="30">
        <v>0.18</v>
      </c>
      <c r="G49" s="30">
        <v>0</v>
      </c>
      <c r="H49" s="30">
        <v>18.54</v>
      </c>
      <c r="I49" s="30">
        <v>77.831999999999994</v>
      </c>
      <c r="J49" s="31">
        <v>0</v>
      </c>
      <c r="K49" s="31">
        <v>0</v>
      </c>
      <c r="L49" s="31">
        <v>0</v>
      </c>
      <c r="M49" s="31">
        <v>0</v>
      </c>
      <c r="N49" s="31">
        <v>17.82</v>
      </c>
      <c r="O49" s="31">
        <v>0.36</v>
      </c>
      <c r="P49" s="31">
        <v>0.36</v>
      </c>
      <c r="Q49" s="31">
        <v>0</v>
      </c>
      <c r="R49" s="31">
        <v>0</v>
      </c>
      <c r="S49" s="31">
        <v>0.9</v>
      </c>
      <c r="T49" s="31">
        <v>0.54</v>
      </c>
      <c r="U49" s="31">
        <v>10.8</v>
      </c>
      <c r="V49" s="31">
        <v>216</v>
      </c>
      <c r="W49" s="31">
        <v>12.6</v>
      </c>
      <c r="X49" s="31">
        <v>7.2</v>
      </c>
      <c r="Y49" s="31">
        <v>12.6</v>
      </c>
      <c r="Z49" s="31">
        <v>2.52</v>
      </c>
      <c r="AA49" s="31">
        <v>0</v>
      </c>
      <c r="AB49" s="31">
        <v>0</v>
      </c>
      <c r="AC49" s="31">
        <v>0</v>
      </c>
      <c r="AD49" s="31">
        <v>0.18</v>
      </c>
      <c r="AE49" s="31">
        <v>0.02</v>
      </c>
      <c r="AF49" s="31">
        <v>0.02</v>
      </c>
      <c r="AG49" s="31">
        <v>0.18</v>
      </c>
      <c r="AH49" s="31">
        <v>0.36</v>
      </c>
      <c r="AI49" s="31">
        <v>3.6</v>
      </c>
      <c r="AJ49" s="31">
        <v>0.36</v>
      </c>
      <c r="AK49" s="31">
        <v>14.4</v>
      </c>
      <c r="AL49" s="31">
        <v>18</v>
      </c>
      <c r="AM49" s="31">
        <v>25.2</v>
      </c>
      <c r="AN49" s="31">
        <v>25.2</v>
      </c>
      <c r="AO49" s="31">
        <v>3.6</v>
      </c>
      <c r="AP49" s="31">
        <v>14.4</v>
      </c>
      <c r="AQ49" s="31">
        <v>3.6</v>
      </c>
      <c r="AR49" s="31">
        <v>12.6</v>
      </c>
      <c r="AS49" s="31">
        <v>23.4</v>
      </c>
      <c r="AT49" s="31">
        <v>14.4</v>
      </c>
      <c r="AU49" s="31">
        <v>104.4</v>
      </c>
      <c r="AV49" s="31">
        <v>9</v>
      </c>
      <c r="AW49" s="31">
        <v>19.8</v>
      </c>
      <c r="AX49" s="31">
        <v>57.6</v>
      </c>
      <c r="AY49" s="31">
        <v>0</v>
      </c>
      <c r="AZ49" s="31">
        <v>18</v>
      </c>
      <c r="BA49" s="31">
        <v>21.6</v>
      </c>
      <c r="BB49" s="31">
        <v>9</v>
      </c>
      <c r="BC49" s="31">
        <v>7.2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158.58000000000001</v>
      </c>
      <c r="CC49" s="30">
        <v>10.15</v>
      </c>
      <c r="CE49" s="28">
        <v>0</v>
      </c>
      <c r="CG49" s="28">
        <v>4</v>
      </c>
      <c r="CH49" s="28">
        <v>4</v>
      </c>
      <c r="CI49" s="28">
        <v>4</v>
      </c>
      <c r="CJ49" s="28">
        <v>400</v>
      </c>
      <c r="CK49" s="28">
        <v>182</v>
      </c>
      <c r="CL49" s="28">
        <v>291</v>
      </c>
      <c r="CM49" s="28">
        <v>0.6</v>
      </c>
      <c r="CN49" s="28">
        <v>0.6</v>
      </c>
      <c r="CO49" s="28">
        <v>0.6</v>
      </c>
      <c r="CP49" s="28">
        <v>0</v>
      </c>
      <c r="CQ49" s="28">
        <v>0</v>
      </c>
      <c r="CR49" s="28">
        <v>8.4600000000000009</v>
      </c>
    </row>
    <row r="50" spans="1:96" s="36" customFormat="1" ht="11.4">
      <c r="B50" s="37" t="s">
        <v>116</v>
      </c>
      <c r="C50" s="38"/>
      <c r="D50" s="38">
        <v>2.39</v>
      </c>
      <c r="E50" s="38">
        <v>0</v>
      </c>
      <c r="F50" s="38">
        <v>6.78</v>
      </c>
      <c r="G50" s="38">
        <v>0</v>
      </c>
      <c r="H50" s="38">
        <v>37.020000000000003</v>
      </c>
      <c r="I50" s="38">
        <v>213.4</v>
      </c>
      <c r="J50" s="39">
        <v>0</v>
      </c>
      <c r="K50" s="39">
        <v>0</v>
      </c>
      <c r="L50" s="39">
        <v>0</v>
      </c>
      <c r="M50" s="39">
        <v>0</v>
      </c>
      <c r="N50" s="39">
        <v>36.299999999999997</v>
      </c>
      <c r="O50" s="39">
        <v>0.36</v>
      </c>
      <c r="P50" s="39">
        <v>0.36</v>
      </c>
      <c r="Q50" s="39">
        <v>0</v>
      </c>
      <c r="R50" s="39">
        <v>0</v>
      </c>
      <c r="S50" s="39">
        <v>0.9</v>
      </c>
      <c r="T50" s="39">
        <v>0.54</v>
      </c>
      <c r="U50" s="39">
        <v>10.8</v>
      </c>
      <c r="V50" s="39">
        <v>216</v>
      </c>
      <c r="W50" s="39">
        <v>12.6</v>
      </c>
      <c r="X50" s="39">
        <v>7.2</v>
      </c>
      <c r="Y50" s="39">
        <v>12.6</v>
      </c>
      <c r="Z50" s="39">
        <v>2.52</v>
      </c>
      <c r="AA50" s="39">
        <v>0</v>
      </c>
      <c r="AB50" s="39">
        <v>0</v>
      </c>
      <c r="AC50" s="39">
        <v>0</v>
      </c>
      <c r="AD50" s="39">
        <v>0.25</v>
      </c>
      <c r="AE50" s="39">
        <v>0.02</v>
      </c>
      <c r="AF50" s="39">
        <v>0.02</v>
      </c>
      <c r="AG50" s="39">
        <v>0.18</v>
      </c>
      <c r="AH50" s="39">
        <v>0.59</v>
      </c>
      <c r="AI50" s="39">
        <v>3.6</v>
      </c>
      <c r="AJ50" s="39">
        <v>0.36</v>
      </c>
      <c r="AK50" s="39">
        <v>14.4</v>
      </c>
      <c r="AL50" s="39">
        <v>18</v>
      </c>
      <c r="AM50" s="39">
        <v>25.2</v>
      </c>
      <c r="AN50" s="39">
        <v>25.2</v>
      </c>
      <c r="AO50" s="39">
        <v>3.6</v>
      </c>
      <c r="AP50" s="39">
        <v>14.4</v>
      </c>
      <c r="AQ50" s="39">
        <v>3.6</v>
      </c>
      <c r="AR50" s="39">
        <v>12.6</v>
      </c>
      <c r="AS50" s="39">
        <v>23.4</v>
      </c>
      <c r="AT50" s="39">
        <v>14.4</v>
      </c>
      <c r="AU50" s="39">
        <v>104.4</v>
      </c>
      <c r="AV50" s="39">
        <v>9</v>
      </c>
      <c r="AW50" s="39">
        <v>19.8</v>
      </c>
      <c r="AX50" s="39">
        <v>57.6</v>
      </c>
      <c r="AY50" s="39">
        <v>0</v>
      </c>
      <c r="AZ50" s="39">
        <v>18</v>
      </c>
      <c r="BA50" s="39">
        <v>21.6</v>
      </c>
      <c r="BB50" s="39">
        <v>9</v>
      </c>
      <c r="BC50" s="39">
        <v>7.2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158.58000000000001</v>
      </c>
      <c r="CC50" s="38">
        <f>SUM($CC$47:$CC$49)</f>
        <v>21.240000000000002</v>
      </c>
      <c r="CD50" s="36">
        <f>$I$50/$I$51*100</f>
        <v>7.4012673022831557</v>
      </c>
      <c r="CE50" s="36">
        <v>0</v>
      </c>
      <c r="CG50" s="36">
        <v>4</v>
      </c>
      <c r="CH50" s="36">
        <v>4</v>
      </c>
      <c r="CI50" s="36">
        <v>4</v>
      </c>
      <c r="CJ50" s="36">
        <v>400</v>
      </c>
      <c r="CK50" s="36">
        <v>182</v>
      </c>
      <c r="CL50" s="36">
        <v>291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>
      <c r="B51" s="37" t="s">
        <v>117</v>
      </c>
      <c r="C51" s="38"/>
      <c r="D51" s="38">
        <v>101.85</v>
      </c>
      <c r="E51" s="38">
        <v>53.32</v>
      </c>
      <c r="F51" s="38">
        <v>99.04</v>
      </c>
      <c r="G51" s="38">
        <v>27.08</v>
      </c>
      <c r="H51" s="38">
        <v>404</v>
      </c>
      <c r="I51" s="38">
        <v>2883.29</v>
      </c>
      <c r="J51" s="39">
        <v>39.549999999999997</v>
      </c>
      <c r="K51" s="39">
        <v>15.57</v>
      </c>
      <c r="L51" s="39">
        <v>0</v>
      </c>
      <c r="M51" s="39">
        <v>0</v>
      </c>
      <c r="N51" s="39">
        <v>137.32</v>
      </c>
      <c r="O51" s="39">
        <v>244.37</v>
      </c>
      <c r="P51" s="39">
        <v>22.31</v>
      </c>
      <c r="Q51" s="39">
        <v>0</v>
      </c>
      <c r="R51" s="39">
        <v>0</v>
      </c>
      <c r="S51" s="39">
        <v>5.4</v>
      </c>
      <c r="T51" s="39">
        <v>28.82</v>
      </c>
      <c r="U51" s="39">
        <v>3969.03</v>
      </c>
      <c r="V51" s="39">
        <v>4197.6000000000004</v>
      </c>
      <c r="W51" s="39">
        <v>738.87</v>
      </c>
      <c r="X51" s="39">
        <v>284.04000000000002</v>
      </c>
      <c r="Y51" s="39">
        <v>1525.59</v>
      </c>
      <c r="Z51" s="39">
        <v>29.27</v>
      </c>
      <c r="AA51" s="39">
        <v>9794.4599999999991</v>
      </c>
      <c r="AB51" s="39">
        <v>4813.62</v>
      </c>
      <c r="AC51" s="39">
        <v>17047.55</v>
      </c>
      <c r="AD51" s="39">
        <v>18.07</v>
      </c>
      <c r="AE51" s="39">
        <v>1.32</v>
      </c>
      <c r="AF51" s="39">
        <v>4.79</v>
      </c>
      <c r="AG51" s="39">
        <v>21.92</v>
      </c>
      <c r="AH51" s="39">
        <v>46.88</v>
      </c>
      <c r="AI51" s="39">
        <v>136.81</v>
      </c>
      <c r="AJ51" s="39">
        <v>0.76</v>
      </c>
      <c r="AK51" s="39">
        <v>5225.59</v>
      </c>
      <c r="AL51" s="39">
        <v>4360.01</v>
      </c>
      <c r="AM51" s="39">
        <v>7592.87</v>
      </c>
      <c r="AN51" s="39">
        <v>5486.93</v>
      </c>
      <c r="AO51" s="39">
        <v>1982.11</v>
      </c>
      <c r="AP51" s="39">
        <v>3718.28</v>
      </c>
      <c r="AQ51" s="39">
        <v>1299.97</v>
      </c>
      <c r="AR51" s="39">
        <v>4713.5</v>
      </c>
      <c r="AS51" s="39">
        <v>2261.42</v>
      </c>
      <c r="AT51" s="39">
        <v>2980.9</v>
      </c>
      <c r="AU51" s="39">
        <v>3814.13</v>
      </c>
      <c r="AV51" s="39">
        <v>2160.7399999999998</v>
      </c>
      <c r="AW51" s="39">
        <v>1937.05</v>
      </c>
      <c r="AX51" s="39">
        <v>13758.63</v>
      </c>
      <c r="AY51" s="39">
        <v>11.2</v>
      </c>
      <c r="AZ51" s="39">
        <v>4071.81</v>
      </c>
      <c r="BA51" s="39">
        <v>2788.33</v>
      </c>
      <c r="BB51" s="39">
        <v>2246.39</v>
      </c>
      <c r="BC51" s="39">
        <v>1109.96</v>
      </c>
      <c r="BD51" s="39">
        <v>1.1299999999999999</v>
      </c>
      <c r="BE51" s="39">
        <v>0.54</v>
      </c>
      <c r="BF51" s="39">
        <v>0.36</v>
      </c>
      <c r="BG51" s="39">
        <v>0.89</v>
      </c>
      <c r="BH51" s="39">
        <v>0.96</v>
      </c>
      <c r="BI51" s="39">
        <v>3.85</v>
      </c>
      <c r="BJ51" s="39">
        <v>0.06</v>
      </c>
      <c r="BK51" s="39">
        <v>12.54</v>
      </c>
      <c r="BL51" s="39">
        <v>0.04</v>
      </c>
      <c r="BM51" s="39">
        <v>4.47</v>
      </c>
      <c r="BN51" s="39">
        <v>0.11</v>
      </c>
      <c r="BO51" s="39">
        <v>0.14000000000000001</v>
      </c>
      <c r="BP51" s="39">
        <v>0</v>
      </c>
      <c r="BQ51" s="39">
        <v>0.73</v>
      </c>
      <c r="BR51" s="39">
        <v>1.1299999999999999</v>
      </c>
      <c r="BS51" s="39">
        <v>14.5</v>
      </c>
      <c r="BT51" s="39">
        <v>0</v>
      </c>
      <c r="BU51" s="39">
        <v>0</v>
      </c>
      <c r="BV51" s="39">
        <v>14.74</v>
      </c>
      <c r="BW51" s="39">
        <v>0.13</v>
      </c>
      <c r="BX51" s="39">
        <v>0</v>
      </c>
      <c r="BY51" s="39">
        <v>0</v>
      </c>
      <c r="BZ51" s="39">
        <v>0</v>
      </c>
      <c r="CA51" s="39">
        <v>0</v>
      </c>
      <c r="CB51" s="39">
        <v>2833.37</v>
      </c>
      <c r="CC51" s="38">
        <v>378.00000000000006</v>
      </c>
      <c r="CE51" s="36">
        <v>10596.73</v>
      </c>
      <c r="CG51" s="36">
        <v>388.83</v>
      </c>
      <c r="CH51" s="36">
        <v>229.17</v>
      </c>
      <c r="CI51" s="36">
        <v>309</v>
      </c>
      <c r="CJ51" s="36">
        <v>23151.119999999999</v>
      </c>
      <c r="CK51" s="36">
        <v>12478.45</v>
      </c>
      <c r="CL51" s="36">
        <v>17814.78</v>
      </c>
      <c r="CM51" s="36">
        <v>421.28</v>
      </c>
      <c r="CN51" s="36">
        <v>258.74</v>
      </c>
      <c r="CO51" s="36">
        <v>340.01</v>
      </c>
      <c r="CP51" s="36">
        <v>24.34</v>
      </c>
      <c r="CQ51" s="36">
        <v>8.09</v>
      </c>
    </row>
    <row r="52" spans="1:96">
      <c r="A52" s="86" t="s">
        <v>153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6" hidden="1">
      <c r="B53" s="14" t="s">
        <v>118</v>
      </c>
      <c r="C53" s="16"/>
      <c r="D53" s="16">
        <v>14</v>
      </c>
      <c r="E53" s="16"/>
      <c r="F53" s="16">
        <v>32</v>
      </c>
      <c r="G53" s="16"/>
      <c r="H53" s="16">
        <v>54</v>
      </c>
      <c r="I53" s="16"/>
    </row>
    <row r="54" spans="1:96">
      <c r="C54" s="16"/>
      <c r="D54" s="16"/>
      <c r="E54" s="16"/>
      <c r="F54" s="16"/>
      <c r="G54" s="16"/>
      <c r="H54" s="16"/>
      <c r="I54" s="1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2:CC52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33</v>
      </c>
      <c r="F29" s="55">
        <v>11.09</v>
      </c>
      <c r="G29" s="54">
        <v>135.56400000000002</v>
      </c>
      <c r="H29" s="54">
        <v>1.49</v>
      </c>
      <c r="I29" s="54">
        <v>6.6</v>
      </c>
      <c r="J29" s="56">
        <v>18.48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200</v>
      </c>
      <c r="F30" s="67">
        <v>11.28</v>
      </c>
      <c r="G30" s="66">
        <v>86.47999999999999</v>
      </c>
      <c r="H30" s="66">
        <v>1</v>
      </c>
      <c r="I30" s="66">
        <v>0.2</v>
      </c>
      <c r="J30" s="68">
        <v>20.6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45181.352523148147</v>
      </c>
      <c r="C1">
        <f>YEAR(Дата_Сост)</f>
        <v>2023</v>
      </c>
      <c r="D1">
        <f>MONTH(Дата_Сост)</f>
        <v>9</v>
      </c>
      <c r="E1">
        <f>DAY(Дата_Сост)</f>
        <v>12</v>
      </c>
    </row>
    <row r="2" spans="1:5">
      <c r="A2" t="s">
        <v>82</v>
      </c>
      <c r="B2" s="2">
        <v>45163.664699074077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2023-08-25T10:58:58Z</dcterms:modified>
</cp:coreProperties>
</file>