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<sst xmlns="http://schemas.openxmlformats.org/spreadsheetml/2006/main" count="183" uniqueCount="154">
  <si>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</si>
  <si>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</si>
  <si>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</si>
  <si>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</si>
  <si>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</si>
  <si>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</si>
  <si>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</si>
  <si>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</si>
  <si>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</si>
  <si>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</si>
  <si>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</si>
  <si>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</si>
  <si>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</si>
  <si>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</si>
  <si>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</si>
  <si>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</si>
  <si>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</si>
  <si>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</si>
  <si>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</si>
  <si>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</si>
  <si>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</si>
  <si>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</si>
  <si>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</si>
  <si>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</si>
  <si>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</si>
  <si>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</si>
  <si>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</si>
  <si>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</si>
  <si>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</si>
  <si>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</si>
  <si>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</si>
  <si>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</si>
  <si>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</si>
  <si>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</si>
  <si>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</si>
  <si>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</si>
  <si>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</si>
  <si>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</si>
  <si>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</si>
  <si>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</si>
  <si>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</si>
  <si>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</si>
  <si>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</si>
  <si>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</si>
  <si>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</si>
  <si>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</si>
  <si>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</si>
  <si>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</si>
  <si>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</si>
  <si>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</si>
  <si>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</si>
  <si>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</si>
  <si>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</si>
  <si>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</si>
  <si>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</si>
  <si>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</si>
  <si>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</si>
  <si>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</si>
  <si>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</si>
  <si>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</si>
  <si>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</si>
  <si>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</si>
  <si>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</si>
  <si>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</si>
  <si>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</si>
  <si>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</si>
  <si>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</si>
  <si>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</si>
  <si>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</si>
  <si>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</si>
  <si>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</si>
  <si>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</si>
  <si>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</si>
  <si>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</si>
  <si>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</si>
  <si>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</si>
  <si>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</si>
  <si>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</si>
  <si>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</si>
  <si>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</si>
  <si>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</si>
  <si>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</si>
  <si>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</si>
  <si>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</si>
  <si>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</si>
  <si>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</si>
  <si>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</si>
  <si>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</si>
  <si>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</si>
  <si>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</si>
  <si>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</si>
  <si>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</si>
  <si>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</si>
  <si>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</si>
  <si>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</si>
  <si>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</si>
  <si>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</si>
  <si>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</si>
  <si>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</si>
  <si>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</si>
  <si>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</si>
  <si>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</si>
  <si>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</si>
  <si>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</si>
  <si>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</si>
  <si>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</si>
  <si>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</si>
  <si>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Пирожное "Русский бисквит" ин/уп (30гр)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</si>
  <si>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</si>
  <si>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</si>
  <si>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</si>
  <si>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</si>
  <si>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</si>
  <si>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</si>
  <si>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</si>
  <si>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</si>
  <si>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</si>
  <si>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</si>
  <si>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</si>
  <si>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</si>
  <si>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</si>
  <si>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</si>
  <si>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</si>
  <si>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</si>
  <si>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</si>
  <si>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</si>
  <si>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</si>
  <si>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</si>
  <si>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</si>
  <si>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</si>
  <si>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</si>
  <si>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</si>
  <si>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</si>
  <si>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</si>
  <si>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</si>
  <si>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</si>
  <si>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</si>
  <si>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</si>
  <si>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</si>
  <si>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</si>
  <si>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</si>
  <si>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</si>
  <si>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</si>
  <si>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</si>
  <si>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</si>
  <si>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</si>
  <si>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</si>
  <si>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</si>
  <si>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</si>
  <si>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</si>
  <si>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</t>
  </si>
  <si>
    <t>5</t>
  </si>
  <si>
    <t>Итого сумма с 12 и старше     200,00</t>
  </si>
  <si>
    <t>Итого сумма с 7 до 11 лет     178,00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</si>
</sst>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5" sqref="E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сентября 2023 г."</f>
        <v>13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46.41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28.13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>
      <c r="A13" s="32" t="str">
        <f>"200"</f>
        <v>200</v>
      </c>
      <c r="B13" s="33" t="s">
        <v>95</v>
      </c>
      <c r="C13" s="34" t="str">
        <f>"160"</f>
        <v>160</v>
      </c>
      <c r="D13" s="34">
        <v>4.92</v>
      </c>
      <c r="E13" s="34">
        <v>2.31</v>
      </c>
      <c r="F13" s="34">
        <v>6.58</v>
      </c>
      <c r="G13" s="34">
        <v>0.63</v>
      </c>
      <c r="H13" s="34">
        <v>26.98</v>
      </c>
      <c r="I13" s="34">
        <v>185.49543584415562</v>
      </c>
      <c r="J13" s="35">
        <v>3.92</v>
      </c>
      <c r="K13" s="35">
        <v>0.1</v>
      </c>
      <c r="L13" s="35">
        <v>0</v>
      </c>
      <c r="M13" s="35">
        <v>0</v>
      </c>
      <c r="N13" s="35">
        <v>7.89</v>
      </c>
      <c r="O13" s="35">
        <v>18.2</v>
      </c>
      <c r="P13" s="35">
        <v>0.89</v>
      </c>
      <c r="Q13" s="35">
        <v>0</v>
      </c>
      <c r="R13" s="35">
        <v>0</v>
      </c>
      <c r="S13" s="35">
        <v>0.08</v>
      </c>
      <c r="T13" s="35">
        <v>0.83</v>
      </c>
      <c r="U13" s="35">
        <v>43.17</v>
      </c>
      <c r="V13" s="35">
        <v>161.88999999999999</v>
      </c>
      <c r="W13" s="35">
        <v>99.29</v>
      </c>
      <c r="X13" s="35">
        <v>28.91</v>
      </c>
      <c r="Y13" s="35">
        <v>119.27</v>
      </c>
      <c r="Z13" s="35">
        <v>0.63</v>
      </c>
      <c r="AA13" s="35">
        <v>40.61</v>
      </c>
      <c r="AB13" s="35">
        <v>25.84</v>
      </c>
      <c r="AC13" s="35">
        <v>45.3</v>
      </c>
      <c r="AD13" s="35">
        <v>0.14000000000000001</v>
      </c>
      <c r="AE13" s="35">
        <v>0.09</v>
      </c>
      <c r="AF13" s="35">
        <v>0.12</v>
      </c>
      <c r="AG13" s="35">
        <v>0.45</v>
      </c>
      <c r="AH13" s="35">
        <v>1.78</v>
      </c>
      <c r="AI13" s="35">
        <v>0.42</v>
      </c>
      <c r="AJ13" s="35">
        <v>0</v>
      </c>
      <c r="AK13" s="35">
        <v>252.66</v>
      </c>
      <c r="AL13" s="35">
        <v>233.94</v>
      </c>
      <c r="AM13" s="35">
        <v>529.54</v>
      </c>
      <c r="AN13" s="35">
        <v>251.91</v>
      </c>
      <c r="AO13" s="35">
        <v>123.54</v>
      </c>
      <c r="AP13" s="35">
        <v>194.13</v>
      </c>
      <c r="AQ13" s="35">
        <v>74.73</v>
      </c>
      <c r="AR13" s="35">
        <v>249.95</v>
      </c>
      <c r="AS13" s="35">
        <v>212.75</v>
      </c>
      <c r="AT13" s="35">
        <v>127.89</v>
      </c>
      <c r="AU13" s="35">
        <v>166.75</v>
      </c>
      <c r="AV13" s="35">
        <v>61.39</v>
      </c>
      <c r="AW13" s="35">
        <v>85.54</v>
      </c>
      <c r="AX13" s="35">
        <v>489.37</v>
      </c>
      <c r="AY13" s="35">
        <v>0</v>
      </c>
      <c r="AZ13" s="35">
        <v>165.28</v>
      </c>
      <c r="BA13" s="35">
        <v>148.63999999999999</v>
      </c>
      <c r="BB13" s="35">
        <v>244.17</v>
      </c>
      <c r="BC13" s="35">
        <v>64.97</v>
      </c>
      <c r="BD13" s="35">
        <v>0.16</v>
      </c>
      <c r="BE13" s="35">
        <v>0.03</v>
      </c>
      <c r="BF13" s="35">
        <v>0.03</v>
      </c>
      <c r="BG13" s="35">
        <v>0.08</v>
      </c>
      <c r="BH13" s="35">
        <v>0.1</v>
      </c>
      <c r="BI13" s="35">
        <v>0.33</v>
      </c>
      <c r="BJ13" s="35">
        <v>0</v>
      </c>
      <c r="BK13" s="35">
        <v>1.08</v>
      </c>
      <c r="BL13" s="35">
        <v>0</v>
      </c>
      <c r="BM13" s="35">
        <v>0.33</v>
      </c>
      <c r="BN13" s="35">
        <v>0</v>
      </c>
      <c r="BO13" s="35">
        <v>0</v>
      </c>
      <c r="BP13" s="35">
        <v>0</v>
      </c>
      <c r="BQ13" s="35">
        <v>0.03</v>
      </c>
      <c r="BR13" s="35">
        <v>0.12</v>
      </c>
      <c r="BS13" s="35">
        <v>1.06</v>
      </c>
      <c r="BT13" s="35">
        <v>0</v>
      </c>
      <c r="BU13" s="35">
        <v>0</v>
      </c>
      <c r="BV13" s="35">
        <v>0.34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75.7</v>
      </c>
      <c r="CC13" s="34">
        <v>17.059999999999999</v>
      </c>
      <c r="CE13" s="32">
        <v>44.91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3.9</v>
      </c>
      <c r="CQ13" s="32">
        <v>0</v>
      </c>
      <c r="CR13" s="32">
        <v>10.34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24.47</v>
      </c>
      <c r="E16" s="38">
        <v>18.41</v>
      </c>
      <c r="F16" s="38">
        <v>20.72</v>
      </c>
      <c r="G16" s="38">
        <v>3.05</v>
      </c>
      <c r="H16" s="38">
        <v>81.5</v>
      </c>
      <c r="I16" s="38">
        <v>608.32000000000005</v>
      </c>
      <c r="J16" s="39">
        <v>11.83</v>
      </c>
      <c r="K16" s="39">
        <v>1.47</v>
      </c>
      <c r="L16" s="39">
        <v>0</v>
      </c>
      <c r="M16" s="39">
        <v>0</v>
      </c>
      <c r="N16" s="39">
        <v>34.86</v>
      </c>
      <c r="O16" s="39">
        <v>45.17</v>
      </c>
      <c r="P16" s="39">
        <v>1.48</v>
      </c>
      <c r="Q16" s="39">
        <v>0</v>
      </c>
      <c r="R16" s="39">
        <v>0</v>
      </c>
      <c r="S16" s="39">
        <v>1.1100000000000001</v>
      </c>
      <c r="T16" s="39">
        <v>4.03</v>
      </c>
      <c r="U16" s="39">
        <v>510.99</v>
      </c>
      <c r="V16" s="39">
        <v>363.11</v>
      </c>
      <c r="W16" s="39">
        <v>298.27</v>
      </c>
      <c r="X16" s="39">
        <v>55.99</v>
      </c>
      <c r="Y16" s="39">
        <v>345.41</v>
      </c>
      <c r="Z16" s="39">
        <v>1.35</v>
      </c>
      <c r="AA16" s="39">
        <v>100.19</v>
      </c>
      <c r="AB16" s="39">
        <v>65.28</v>
      </c>
      <c r="AC16" s="39">
        <v>147.05000000000001</v>
      </c>
      <c r="AD16" s="39">
        <v>1.53</v>
      </c>
      <c r="AE16" s="39">
        <v>0.15</v>
      </c>
      <c r="AF16" s="39">
        <v>0.42</v>
      </c>
      <c r="AG16" s="39">
        <v>0.89</v>
      </c>
      <c r="AH16" s="39">
        <v>5.9</v>
      </c>
      <c r="AI16" s="39">
        <v>0.85</v>
      </c>
      <c r="AJ16" s="39">
        <v>0</v>
      </c>
      <c r="AK16" s="39">
        <v>1199.6500000000001</v>
      </c>
      <c r="AL16" s="39">
        <v>1041.3800000000001</v>
      </c>
      <c r="AM16" s="39">
        <v>2103.0300000000002</v>
      </c>
      <c r="AN16" s="39">
        <v>1407.87</v>
      </c>
      <c r="AO16" s="39">
        <v>572.91999999999996</v>
      </c>
      <c r="AP16" s="39">
        <v>968.15</v>
      </c>
      <c r="AQ16" s="39">
        <v>328.37</v>
      </c>
      <c r="AR16" s="39">
        <v>1198.9000000000001</v>
      </c>
      <c r="AS16" s="39">
        <v>565.19000000000005</v>
      </c>
      <c r="AT16" s="39">
        <v>534.44000000000005</v>
      </c>
      <c r="AU16" s="39">
        <v>713.27</v>
      </c>
      <c r="AV16" s="39">
        <v>576.91</v>
      </c>
      <c r="AW16" s="39">
        <v>385.45</v>
      </c>
      <c r="AX16" s="39">
        <v>2498.12</v>
      </c>
      <c r="AY16" s="39">
        <v>1.32</v>
      </c>
      <c r="AZ16" s="39">
        <v>835.12</v>
      </c>
      <c r="BA16" s="39">
        <v>583.29999999999995</v>
      </c>
      <c r="BB16" s="39">
        <v>1147.58</v>
      </c>
      <c r="BC16" s="39">
        <v>271.27999999999997</v>
      </c>
      <c r="BD16" s="39">
        <v>0.23</v>
      </c>
      <c r="BE16" s="39">
        <v>7.0000000000000007E-2</v>
      </c>
      <c r="BF16" s="39">
        <v>0.05</v>
      </c>
      <c r="BG16" s="39">
        <v>0.12</v>
      </c>
      <c r="BH16" s="39">
        <v>0.15</v>
      </c>
      <c r="BI16" s="39">
        <v>0.54</v>
      </c>
      <c r="BJ16" s="39">
        <v>0</v>
      </c>
      <c r="BK16" s="39">
        <v>1.81</v>
      </c>
      <c r="BL16" s="39">
        <v>0</v>
      </c>
      <c r="BM16" s="39">
        <v>0.57999999999999996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0.18</v>
      </c>
      <c r="BS16" s="39">
        <v>2.48</v>
      </c>
      <c r="BT16" s="39">
        <v>0</v>
      </c>
      <c r="BU16" s="39">
        <v>0</v>
      </c>
      <c r="BV16" s="39">
        <v>1.69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375.39</v>
      </c>
      <c r="CC16" s="38">
        <f>SUM($CC$10:$CC$15)</f>
        <v>72.3</v>
      </c>
      <c r="CD16" s="36">
        <f>$I$16/$I$49*100</f>
        <v>16.753050039932806</v>
      </c>
      <c r="CE16" s="36">
        <v>111.07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16.899999999999999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9.01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6.06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9.5500000000000007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5.79</v>
      </c>
    </row>
    <row r="20" spans="1:96" s="32" customFormat="1">
      <c r="A20" s="32" t="str">
        <f>"3/9"</f>
        <v>3/9</v>
      </c>
      <c r="B20" s="33" t="s">
        <v>102</v>
      </c>
      <c r="C20" s="34" t="str">
        <f>"220"</f>
        <v>220</v>
      </c>
      <c r="D20" s="34">
        <v>13.27</v>
      </c>
      <c r="E20" s="34">
        <v>10.81</v>
      </c>
      <c r="F20" s="34">
        <v>18.61</v>
      </c>
      <c r="G20" s="34">
        <v>12.65</v>
      </c>
      <c r="H20" s="34">
        <v>24.67</v>
      </c>
      <c r="I20" s="34">
        <v>316.59337395839998</v>
      </c>
      <c r="J20" s="35">
        <v>4.58</v>
      </c>
      <c r="K20" s="35">
        <v>8.01</v>
      </c>
      <c r="L20" s="35">
        <v>0</v>
      </c>
      <c r="M20" s="35">
        <v>0</v>
      </c>
      <c r="N20" s="35">
        <v>3.61</v>
      </c>
      <c r="O20" s="35">
        <v>18.649999999999999</v>
      </c>
      <c r="P20" s="35">
        <v>2.41</v>
      </c>
      <c r="Q20" s="35">
        <v>0</v>
      </c>
      <c r="R20" s="35">
        <v>0</v>
      </c>
      <c r="S20" s="35">
        <v>0.34</v>
      </c>
      <c r="T20" s="35">
        <v>3.37</v>
      </c>
      <c r="U20" s="35">
        <v>471.19</v>
      </c>
      <c r="V20" s="35">
        <v>769.52</v>
      </c>
      <c r="W20" s="35">
        <v>31.57</v>
      </c>
      <c r="X20" s="35">
        <v>41.53</v>
      </c>
      <c r="Y20" s="35">
        <v>159.59</v>
      </c>
      <c r="Z20" s="35">
        <v>1.97</v>
      </c>
      <c r="AA20" s="35">
        <v>16.63</v>
      </c>
      <c r="AB20" s="35">
        <v>1601.98</v>
      </c>
      <c r="AC20" s="35">
        <v>438.52</v>
      </c>
      <c r="AD20" s="35">
        <v>6.04</v>
      </c>
      <c r="AE20" s="35">
        <v>0.13</v>
      </c>
      <c r="AF20" s="35">
        <v>0.14000000000000001</v>
      </c>
      <c r="AG20" s="35">
        <v>4.75</v>
      </c>
      <c r="AH20" s="35">
        <v>10.92</v>
      </c>
      <c r="AI20" s="35">
        <v>4.58</v>
      </c>
      <c r="AJ20" s="35">
        <v>0</v>
      </c>
      <c r="AK20" s="35">
        <v>624.20000000000005</v>
      </c>
      <c r="AL20" s="35">
        <v>690.86</v>
      </c>
      <c r="AM20" s="35">
        <v>997.43</v>
      </c>
      <c r="AN20" s="35">
        <v>1187.8599999999999</v>
      </c>
      <c r="AO20" s="35">
        <v>294.17</v>
      </c>
      <c r="AP20" s="35">
        <v>585.32000000000005</v>
      </c>
      <c r="AQ20" s="35">
        <v>28.08</v>
      </c>
      <c r="AR20" s="35">
        <v>590.33000000000004</v>
      </c>
      <c r="AS20" s="35">
        <v>87.19</v>
      </c>
      <c r="AT20" s="35">
        <v>207.34</v>
      </c>
      <c r="AU20" s="35">
        <v>117.05</v>
      </c>
      <c r="AV20" s="35">
        <v>302.99</v>
      </c>
      <c r="AW20" s="35">
        <v>64.62</v>
      </c>
      <c r="AX20" s="35">
        <v>400.66</v>
      </c>
      <c r="AY20" s="35">
        <v>0</v>
      </c>
      <c r="AZ20" s="35">
        <v>72.47</v>
      </c>
      <c r="BA20" s="35">
        <v>53.95</v>
      </c>
      <c r="BB20" s="35">
        <v>404.42</v>
      </c>
      <c r="BC20" s="35">
        <v>149.01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0.74</v>
      </c>
      <c r="BL20" s="35">
        <v>0</v>
      </c>
      <c r="BM20" s="35">
        <v>0.45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2.7</v>
      </c>
      <c r="BT20" s="35">
        <v>0</v>
      </c>
      <c r="BU20" s="35">
        <v>0</v>
      </c>
      <c r="BV20" s="35">
        <v>7.25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232.17</v>
      </c>
      <c r="CC20" s="34">
        <v>54.4</v>
      </c>
      <c r="CE20" s="32">
        <v>283.63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1.1000000000000001</v>
      </c>
      <c r="CR20" s="32">
        <v>32.97</v>
      </c>
    </row>
    <row r="21" spans="1:96" s="32" customFormat="1">
      <c r="A21" s="32" t="str">
        <f>"2"</f>
        <v>2</v>
      </c>
      <c r="B21" s="33" t="s">
        <v>96</v>
      </c>
      <c r="C21" s="34" t="str">
        <f>"37,0"</f>
        <v>37,0</v>
      </c>
      <c r="D21" s="34">
        <v>2.4500000000000002</v>
      </c>
      <c r="E21" s="34">
        <v>0</v>
      </c>
      <c r="F21" s="34">
        <v>0.24</v>
      </c>
      <c r="G21" s="34">
        <v>0.24</v>
      </c>
      <c r="H21" s="34">
        <v>17.350000000000001</v>
      </c>
      <c r="I21" s="34">
        <v>82.843369999999993</v>
      </c>
      <c r="J21" s="35">
        <v>0</v>
      </c>
      <c r="K21" s="35">
        <v>0</v>
      </c>
      <c r="L21" s="35">
        <v>0</v>
      </c>
      <c r="M21" s="35">
        <v>0</v>
      </c>
      <c r="N21" s="35">
        <v>0.41</v>
      </c>
      <c r="O21" s="35">
        <v>16.87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0.67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118.14</v>
      </c>
      <c r="AL21" s="35">
        <v>122.97</v>
      </c>
      <c r="AM21" s="35">
        <v>188.31</v>
      </c>
      <c r="AN21" s="35">
        <v>62.45</v>
      </c>
      <c r="AO21" s="35">
        <v>37.020000000000003</v>
      </c>
      <c r="AP21" s="35">
        <v>74.040000000000006</v>
      </c>
      <c r="AQ21" s="35">
        <v>28.01</v>
      </c>
      <c r="AR21" s="35">
        <v>133.91</v>
      </c>
      <c r="AS21" s="35">
        <v>83.05</v>
      </c>
      <c r="AT21" s="35">
        <v>115.88</v>
      </c>
      <c r="AU21" s="35">
        <v>95.6</v>
      </c>
      <c r="AV21" s="35">
        <v>50.22</v>
      </c>
      <c r="AW21" s="35">
        <v>88.84</v>
      </c>
      <c r="AX21" s="35">
        <v>742.95</v>
      </c>
      <c r="AY21" s="35">
        <v>0</v>
      </c>
      <c r="AZ21" s="35">
        <v>242.07</v>
      </c>
      <c r="BA21" s="35">
        <v>105.26</v>
      </c>
      <c r="BB21" s="35">
        <v>69.849999999999994</v>
      </c>
      <c r="BC21" s="35">
        <v>55.37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14.47</v>
      </c>
      <c r="CC21" s="34">
        <v>1.96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1.63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1.1100000000000001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0.92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4.83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2.93</v>
      </c>
    </row>
    <row r="24" spans="1:96" s="36" customFormat="1" ht="11.4">
      <c r="B24" s="37" t="s">
        <v>105</v>
      </c>
      <c r="C24" s="38"/>
      <c r="D24" s="38">
        <v>21.39</v>
      </c>
      <c r="E24" s="38">
        <v>10.81</v>
      </c>
      <c r="F24" s="38">
        <v>26.85</v>
      </c>
      <c r="G24" s="38">
        <v>21.45</v>
      </c>
      <c r="H24" s="38">
        <v>94.07</v>
      </c>
      <c r="I24" s="38">
        <v>685.36</v>
      </c>
      <c r="J24" s="39">
        <v>5.73</v>
      </c>
      <c r="K24" s="39">
        <v>12.95</v>
      </c>
      <c r="L24" s="39">
        <v>0</v>
      </c>
      <c r="M24" s="39">
        <v>0</v>
      </c>
      <c r="N24" s="39">
        <v>25.96</v>
      </c>
      <c r="O24" s="39">
        <v>56.96</v>
      </c>
      <c r="P24" s="39">
        <v>11.14</v>
      </c>
      <c r="Q24" s="39">
        <v>0</v>
      </c>
      <c r="R24" s="39">
        <v>0</v>
      </c>
      <c r="S24" s="39">
        <v>1.21</v>
      </c>
      <c r="T24" s="39">
        <v>7.64</v>
      </c>
      <c r="U24" s="39">
        <v>923.44</v>
      </c>
      <c r="V24" s="39">
        <v>1638.09</v>
      </c>
      <c r="W24" s="39">
        <v>96.84</v>
      </c>
      <c r="X24" s="39">
        <v>124.95</v>
      </c>
      <c r="Y24" s="39">
        <v>312.61</v>
      </c>
      <c r="Z24" s="39">
        <v>5.2</v>
      </c>
      <c r="AA24" s="39">
        <v>16.63</v>
      </c>
      <c r="AB24" s="39">
        <v>8306.5400000000009</v>
      </c>
      <c r="AC24" s="39">
        <v>1617.87</v>
      </c>
      <c r="AD24" s="39">
        <v>11.16</v>
      </c>
      <c r="AE24" s="39">
        <v>0.31</v>
      </c>
      <c r="AF24" s="39">
        <v>0.28999999999999998</v>
      </c>
      <c r="AG24" s="39">
        <v>6.97</v>
      </c>
      <c r="AH24" s="39">
        <v>14.7</v>
      </c>
      <c r="AI24" s="39">
        <v>13.3</v>
      </c>
      <c r="AJ24" s="39">
        <v>0</v>
      </c>
      <c r="AK24" s="39">
        <v>910.8</v>
      </c>
      <c r="AL24" s="39">
        <v>957.25</v>
      </c>
      <c r="AM24" s="39">
        <v>1408.01</v>
      </c>
      <c r="AN24" s="39">
        <v>1409.97</v>
      </c>
      <c r="AO24" s="39">
        <v>396.47</v>
      </c>
      <c r="AP24" s="39">
        <v>784.27</v>
      </c>
      <c r="AQ24" s="39">
        <v>108.11</v>
      </c>
      <c r="AR24" s="39">
        <v>905.26</v>
      </c>
      <c r="AS24" s="39">
        <v>354.27</v>
      </c>
      <c r="AT24" s="39">
        <v>620.19000000000005</v>
      </c>
      <c r="AU24" s="39">
        <v>546.78</v>
      </c>
      <c r="AV24" s="39">
        <v>427.68</v>
      </c>
      <c r="AW24" s="39">
        <v>336.18</v>
      </c>
      <c r="AX24" s="39">
        <v>1953.96</v>
      </c>
      <c r="AY24" s="39">
        <v>0</v>
      </c>
      <c r="AZ24" s="39">
        <v>509.86</v>
      </c>
      <c r="BA24" s="39">
        <v>319.64999999999998</v>
      </c>
      <c r="BB24" s="39">
        <v>585.59</v>
      </c>
      <c r="BC24" s="39">
        <v>281.63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1.33</v>
      </c>
      <c r="BL24" s="39">
        <v>0</v>
      </c>
      <c r="BM24" s="39">
        <v>0.76</v>
      </c>
      <c r="BN24" s="39">
        <v>0.06</v>
      </c>
      <c r="BO24" s="39">
        <v>0.12</v>
      </c>
      <c r="BP24" s="39">
        <v>0</v>
      </c>
      <c r="BQ24" s="39">
        <v>0</v>
      </c>
      <c r="BR24" s="39">
        <v>0.02</v>
      </c>
      <c r="BS24" s="39">
        <v>4.63</v>
      </c>
      <c r="BT24" s="39">
        <v>0</v>
      </c>
      <c r="BU24" s="39">
        <v>0</v>
      </c>
      <c r="BV24" s="39">
        <v>12.07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719.5</v>
      </c>
      <c r="CC24" s="38">
        <f>SUM($CC$17:$CC$23)</f>
        <v>80.86</v>
      </c>
      <c r="CD24" s="36">
        <f>$I$24/$I$49*100</f>
        <v>18.874721158877474</v>
      </c>
      <c r="CE24" s="36">
        <v>1401.06</v>
      </c>
      <c r="CG24" s="36">
        <v>78.42</v>
      </c>
      <c r="CH24" s="36">
        <v>49.2</v>
      </c>
      <c r="CI24" s="36">
        <v>63.81</v>
      </c>
      <c r="CJ24" s="36">
        <v>3837.2</v>
      </c>
      <c r="CK24" s="36">
        <v>1741.84</v>
      </c>
      <c r="CL24" s="36">
        <v>2789.52</v>
      </c>
      <c r="CM24" s="36">
        <v>97.97</v>
      </c>
      <c r="CN24" s="36">
        <v>54.84</v>
      </c>
      <c r="CO24" s="36">
        <v>76.42</v>
      </c>
      <c r="CP24" s="36">
        <v>6.8</v>
      </c>
      <c r="CQ24" s="36">
        <v>1.9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 ht="24">
      <c r="A26" s="32" t="str">
        <f>"20"</f>
        <v>20</v>
      </c>
      <c r="B26" s="33" t="s">
        <v>107</v>
      </c>
      <c r="C26" s="34" t="str">
        <f>"30"</f>
        <v>30</v>
      </c>
      <c r="D26" s="34">
        <v>1.5</v>
      </c>
      <c r="E26" s="34">
        <v>0</v>
      </c>
      <c r="F26" s="34">
        <v>1.35</v>
      </c>
      <c r="G26" s="34">
        <v>0</v>
      </c>
      <c r="H26" s="34">
        <v>90</v>
      </c>
      <c r="I26" s="34">
        <v>360.15</v>
      </c>
      <c r="J26" s="35">
        <v>0</v>
      </c>
      <c r="K26" s="35">
        <v>0</v>
      </c>
      <c r="L26" s="35">
        <v>0</v>
      </c>
      <c r="M26" s="35">
        <v>0</v>
      </c>
      <c r="N26" s="35">
        <v>90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4">
        <v>13.56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11.3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11.28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9.4</v>
      </c>
    </row>
    <row r="28" spans="1:96" s="36" customFormat="1" ht="11.4">
      <c r="B28" s="37" t="s">
        <v>109</v>
      </c>
      <c r="C28" s="38"/>
      <c r="D28" s="38">
        <v>2.5</v>
      </c>
      <c r="E28" s="38">
        <v>0</v>
      </c>
      <c r="F28" s="38">
        <v>1.55</v>
      </c>
      <c r="G28" s="38">
        <v>0</v>
      </c>
      <c r="H28" s="38">
        <v>110.6</v>
      </c>
      <c r="I28" s="38">
        <v>446.63</v>
      </c>
      <c r="J28" s="39">
        <v>0</v>
      </c>
      <c r="K28" s="39">
        <v>0</v>
      </c>
      <c r="L28" s="39">
        <v>0</v>
      </c>
      <c r="M28" s="39">
        <v>0</v>
      </c>
      <c r="N28" s="39">
        <v>109.8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</v>
      </c>
      <c r="AE28" s="39">
        <v>0.02</v>
      </c>
      <c r="AF28" s="39">
        <v>0.02</v>
      </c>
      <c r="AG28" s="39">
        <v>0.2</v>
      </c>
      <c r="AH28" s="39">
        <v>0.4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SUM($CC$25:$CC$27)</f>
        <v>24.84</v>
      </c>
      <c r="CD28" s="36">
        <f>$I$28/$I$49*100</f>
        <v>12.30012943736058</v>
      </c>
      <c r="CE28" s="36">
        <v>0</v>
      </c>
      <c r="CG28" s="36">
        <v>3.6</v>
      </c>
      <c r="CH28" s="36">
        <v>3.6</v>
      </c>
      <c r="CI28" s="36">
        <v>3.6</v>
      </c>
      <c r="CJ28" s="36">
        <v>360</v>
      </c>
      <c r="CK28" s="36">
        <v>163.80000000000001</v>
      </c>
      <c r="CL28" s="36">
        <v>261.89999999999998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86" customFormat="1" ht="13.2" customHeight="1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46.41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28.13</v>
      </c>
    </row>
    <row r="32" spans="1:96" s="32" customFormat="1">
      <c r="A32" s="32" t="str">
        <f>"-"</f>
        <v>-</v>
      </c>
      <c r="B32" s="33" t="s">
        <v>94</v>
      </c>
      <c r="C32" s="34" t="str">
        <f>"20"</f>
        <v>20</v>
      </c>
      <c r="D32" s="34">
        <v>1.44</v>
      </c>
      <c r="E32" s="34">
        <v>1.44</v>
      </c>
      <c r="F32" s="34">
        <v>1.7</v>
      </c>
      <c r="G32" s="34">
        <v>0</v>
      </c>
      <c r="H32" s="34">
        <v>11.1</v>
      </c>
      <c r="I32" s="34">
        <v>63.48</v>
      </c>
      <c r="J32" s="35">
        <v>1.04</v>
      </c>
      <c r="K32" s="35">
        <v>0</v>
      </c>
      <c r="L32" s="35">
        <v>0</v>
      </c>
      <c r="M32" s="35">
        <v>0</v>
      </c>
      <c r="N32" s="35">
        <v>11.1</v>
      </c>
      <c r="O32" s="35">
        <v>0</v>
      </c>
      <c r="P32" s="35">
        <v>0</v>
      </c>
      <c r="Q32" s="35">
        <v>0</v>
      </c>
      <c r="R32" s="35">
        <v>0</v>
      </c>
      <c r="S32" s="35">
        <v>0.08</v>
      </c>
      <c r="T32" s="35">
        <v>0.36</v>
      </c>
      <c r="U32" s="35">
        <v>26</v>
      </c>
      <c r="V32" s="35">
        <v>73</v>
      </c>
      <c r="W32" s="35">
        <v>61.4</v>
      </c>
      <c r="X32" s="35">
        <v>6.8</v>
      </c>
      <c r="Y32" s="35">
        <v>43.8</v>
      </c>
      <c r="Z32" s="35">
        <v>0.04</v>
      </c>
      <c r="AA32" s="35">
        <v>8.4</v>
      </c>
      <c r="AB32" s="35">
        <v>6</v>
      </c>
      <c r="AC32" s="35">
        <v>9.4</v>
      </c>
      <c r="AD32" s="35">
        <v>0.04</v>
      </c>
      <c r="AE32" s="35">
        <v>0.01</v>
      </c>
      <c r="AF32" s="35">
        <v>0.08</v>
      </c>
      <c r="AG32" s="35">
        <v>0.04</v>
      </c>
      <c r="AH32" s="35">
        <v>0.36</v>
      </c>
      <c r="AI32" s="35">
        <v>0.2</v>
      </c>
      <c r="AJ32" s="35">
        <v>0</v>
      </c>
      <c r="AK32" s="35">
        <v>90.6</v>
      </c>
      <c r="AL32" s="35">
        <v>83.6</v>
      </c>
      <c r="AM32" s="35">
        <v>107.6</v>
      </c>
      <c r="AN32" s="35">
        <v>108</v>
      </c>
      <c r="AO32" s="35">
        <v>33</v>
      </c>
      <c r="AP32" s="35">
        <v>60.8</v>
      </c>
      <c r="AQ32" s="35">
        <v>19</v>
      </c>
      <c r="AR32" s="35">
        <v>64</v>
      </c>
      <c r="AS32" s="35">
        <v>47.2</v>
      </c>
      <c r="AT32" s="35">
        <v>48</v>
      </c>
      <c r="AU32" s="35">
        <v>106</v>
      </c>
      <c r="AV32" s="35">
        <v>34</v>
      </c>
      <c r="AW32" s="35">
        <v>28</v>
      </c>
      <c r="AX32" s="35">
        <v>318.2</v>
      </c>
      <c r="AY32" s="35">
        <v>0</v>
      </c>
      <c r="AZ32" s="35">
        <v>156</v>
      </c>
      <c r="BA32" s="35">
        <v>83.6</v>
      </c>
      <c r="BB32" s="35">
        <v>67.599999999999994</v>
      </c>
      <c r="BC32" s="35">
        <v>13.8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0.49</v>
      </c>
      <c r="BT32" s="35">
        <v>0</v>
      </c>
      <c r="BU32" s="35">
        <v>0</v>
      </c>
      <c r="BV32" s="35">
        <v>0.04</v>
      </c>
      <c r="BW32" s="35">
        <v>0.01</v>
      </c>
      <c r="BX32" s="35">
        <v>0.02</v>
      </c>
      <c r="BY32" s="35">
        <v>0</v>
      </c>
      <c r="BZ32" s="35">
        <v>0</v>
      </c>
      <c r="CA32" s="35">
        <v>0</v>
      </c>
      <c r="CB32" s="35">
        <v>5.32</v>
      </c>
      <c r="CC32" s="34">
        <v>5.52</v>
      </c>
      <c r="CE32" s="32">
        <v>9.4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4.5999999999999996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21.33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12.93</v>
      </c>
    </row>
    <row r="34" spans="1:96" s="32" customFormat="1">
      <c r="A34" s="32" t="str">
        <f>"2"</f>
        <v>2</v>
      </c>
      <c r="B34" s="33" t="s">
        <v>96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1.59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1.32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0.72</v>
      </c>
    </row>
    <row r="36" spans="1:96" s="36" customFormat="1" ht="11.4">
      <c r="B36" s="37" t="s">
        <v>111</v>
      </c>
      <c r="C36" s="38"/>
      <c r="D36" s="38">
        <v>25.04</v>
      </c>
      <c r="E36" s="38">
        <v>18.98</v>
      </c>
      <c r="F36" s="38">
        <v>22.3</v>
      </c>
      <c r="G36" s="38">
        <v>3.14</v>
      </c>
      <c r="H36" s="38">
        <v>83.56</v>
      </c>
      <c r="I36" s="38">
        <v>632.30999999999995</v>
      </c>
      <c r="J36" s="39">
        <v>12.81</v>
      </c>
      <c r="K36" s="39">
        <v>1.5</v>
      </c>
      <c r="L36" s="39">
        <v>0</v>
      </c>
      <c r="M36" s="39">
        <v>0</v>
      </c>
      <c r="N36" s="39">
        <v>36.72</v>
      </c>
      <c r="O36" s="39">
        <v>45.16</v>
      </c>
      <c r="P36" s="39">
        <v>1.68</v>
      </c>
      <c r="Q36" s="39">
        <v>0</v>
      </c>
      <c r="R36" s="39">
        <v>0</v>
      </c>
      <c r="S36" s="39">
        <v>1.1299999999999999</v>
      </c>
      <c r="T36" s="39">
        <v>4.0599999999999996</v>
      </c>
      <c r="U36" s="39">
        <v>521.78</v>
      </c>
      <c r="V36" s="39">
        <v>403.59</v>
      </c>
      <c r="W36" s="39">
        <v>323.08999999999997</v>
      </c>
      <c r="X36" s="39">
        <v>63.22</v>
      </c>
      <c r="Y36" s="39">
        <v>375.23</v>
      </c>
      <c r="Z36" s="39">
        <v>1.51</v>
      </c>
      <c r="AA36" s="39">
        <v>110.34</v>
      </c>
      <c r="AB36" s="39">
        <v>71.739999999999995</v>
      </c>
      <c r="AC36" s="39">
        <v>158.37</v>
      </c>
      <c r="AD36" s="39">
        <v>1.57</v>
      </c>
      <c r="AE36" s="39">
        <v>0.17</v>
      </c>
      <c r="AF36" s="39">
        <v>0.45</v>
      </c>
      <c r="AG36" s="39">
        <v>1</v>
      </c>
      <c r="AH36" s="39">
        <v>6.35</v>
      </c>
      <c r="AI36" s="39">
        <v>0.95</v>
      </c>
      <c r="AJ36" s="39">
        <v>0</v>
      </c>
      <c r="AK36" s="39">
        <v>1321.49</v>
      </c>
      <c r="AL36" s="39">
        <v>1150.23</v>
      </c>
      <c r="AM36" s="39">
        <v>2184.52</v>
      </c>
      <c r="AN36" s="39">
        <v>1453.96</v>
      </c>
      <c r="AO36" s="39">
        <v>593.79999999999995</v>
      </c>
      <c r="AP36" s="39">
        <v>996.68</v>
      </c>
      <c r="AQ36" s="39">
        <v>339.48</v>
      </c>
      <c r="AR36" s="39">
        <v>1225.2</v>
      </c>
      <c r="AS36" s="39">
        <v>595.92999999999995</v>
      </c>
      <c r="AT36" s="39">
        <v>535.09</v>
      </c>
      <c r="AU36" s="39">
        <v>729.12</v>
      </c>
      <c r="AV36" s="39">
        <v>578.69000000000005</v>
      </c>
      <c r="AW36" s="39">
        <v>382.83</v>
      </c>
      <c r="AX36" s="39">
        <v>2419.67</v>
      </c>
      <c r="AY36" s="39">
        <v>1.32</v>
      </c>
      <c r="AZ36" s="39">
        <v>811.02</v>
      </c>
      <c r="BA36" s="39">
        <v>592.01</v>
      </c>
      <c r="BB36" s="39">
        <v>1189.74</v>
      </c>
      <c r="BC36" s="39">
        <v>272.56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2.0699999999999998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2.74</v>
      </c>
      <c r="BT36" s="39">
        <v>0</v>
      </c>
      <c r="BU36" s="39">
        <v>0</v>
      </c>
      <c r="BV36" s="39">
        <v>1.75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390.41</v>
      </c>
      <c r="CC36" s="38">
        <f>SUM($CC$30:$CC$35)</f>
        <v>76.039999999999992</v>
      </c>
      <c r="CD36" s="36">
        <f>$I$36/$I$49*100</f>
        <v>17.413731376167</v>
      </c>
      <c r="CE36" s="36">
        <v>122.29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100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15.01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10.09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11.94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7.24</v>
      </c>
    </row>
    <row r="40" spans="1:96" s="32" customFormat="1">
      <c r="A40" s="32" t="str">
        <f>"3/9"</f>
        <v>3/9</v>
      </c>
      <c r="B40" s="33" t="s">
        <v>102</v>
      </c>
      <c r="C40" s="34" t="str">
        <f>"260"</f>
        <v>260</v>
      </c>
      <c r="D40" s="34">
        <v>15.68</v>
      </c>
      <c r="E40" s="34">
        <v>12.78</v>
      </c>
      <c r="F40" s="34">
        <v>21.99</v>
      </c>
      <c r="G40" s="34">
        <v>14.95</v>
      </c>
      <c r="H40" s="34">
        <v>29.16</v>
      </c>
      <c r="I40" s="34">
        <v>374.15580558720001</v>
      </c>
      <c r="J40" s="35">
        <v>5.41</v>
      </c>
      <c r="K40" s="35">
        <v>9.4600000000000009</v>
      </c>
      <c r="L40" s="35">
        <v>0</v>
      </c>
      <c r="M40" s="35">
        <v>0</v>
      </c>
      <c r="N40" s="35">
        <v>4.26</v>
      </c>
      <c r="O40" s="35">
        <v>22.04</v>
      </c>
      <c r="P40" s="35">
        <v>2.85</v>
      </c>
      <c r="Q40" s="35">
        <v>0</v>
      </c>
      <c r="R40" s="35">
        <v>0</v>
      </c>
      <c r="S40" s="35">
        <v>0.4</v>
      </c>
      <c r="T40" s="35">
        <v>3.98</v>
      </c>
      <c r="U40" s="35">
        <v>556.86</v>
      </c>
      <c r="V40" s="35">
        <v>909.43</v>
      </c>
      <c r="W40" s="35">
        <v>37.31</v>
      </c>
      <c r="X40" s="35">
        <v>49.08</v>
      </c>
      <c r="Y40" s="35">
        <v>188.61</v>
      </c>
      <c r="Z40" s="35">
        <v>2.33</v>
      </c>
      <c r="AA40" s="35">
        <v>19.66</v>
      </c>
      <c r="AB40" s="35">
        <v>1893.25</v>
      </c>
      <c r="AC40" s="35">
        <v>518.25</v>
      </c>
      <c r="AD40" s="35">
        <v>7.13</v>
      </c>
      <c r="AE40" s="35">
        <v>0.16</v>
      </c>
      <c r="AF40" s="35">
        <v>0.17</v>
      </c>
      <c r="AG40" s="35">
        <v>5.62</v>
      </c>
      <c r="AH40" s="35">
        <v>12.91</v>
      </c>
      <c r="AI40" s="35">
        <v>5.41</v>
      </c>
      <c r="AJ40" s="35">
        <v>0</v>
      </c>
      <c r="AK40" s="35">
        <v>737.69</v>
      </c>
      <c r="AL40" s="35">
        <v>816.47</v>
      </c>
      <c r="AM40" s="35">
        <v>1178.78</v>
      </c>
      <c r="AN40" s="35">
        <v>1403.83</v>
      </c>
      <c r="AO40" s="35">
        <v>347.66</v>
      </c>
      <c r="AP40" s="35">
        <v>691.74</v>
      </c>
      <c r="AQ40" s="35">
        <v>33.19</v>
      </c>
      <c r="AR40" s="35">
        <v>697.66</v>
      </c>
      <c r="AS40" s="35">
        <v>103.04</v>
      </c>
      <c r="AT40" s="35">
        <v>245.04</v>
      </c>
      <c r="AU40" s="35">
        <v>138.33000000000001</v>
      </c>
      <c r="AV40" s="35">
        <v>358.08</v>
      </c>
      <c r="AW40" s="35">
        <v>76.37</v>
      </c>
      <c r="AX40" s="35">
        <v>473.51</v>
      </c>
      <c r="AY40" s="35">
        <v>0</v>
      </c>
      <c r="AZ40" s="35">
        <v>85.65</v>
      </c>
      <c r="BA40" s="35">
        <v>63.76</v>
      </c>
      <c r="BB40" s="35">
        <v>477.95</v>
      </c>
      <c r="BC40" s="35">
        <v>176.1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0.88</v>
      </c>
      <c r="BL40" s="35">
        <v>0</v>
      </c>
      <c r="BM40" s="35">
        <v>0.53</v>
      </c>
      <c r="BN40" s="35">
        <v>0.04</v>
      </c>
      <c r="BO40" s="35">
        <v>0.09</v>
      </c>
      <c r="BP40" s="35">
        <v>0</v>
      </c>
      <c r="BQ40" s="35">
        <v>0</v>
      </c>
      <c r="BR40" s="35">
        <v>0.01</v>
      </c>
      <c r="BS40" s="35">
        <v>3.19</v>
      </c>
      <c r="BT40" s="35">
        <v>0</v>
      </c>
      <c r="BU40" s="35">
        <v>0</v>
      </c>
      <c r="BV40" s="35">
        <v>8.57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274.38</v>
      </c>
      <c r="CC40" s="34">
        <v>64.290000000000006</v>
      </c>
      <c r="CE40" s="32">
        <v>335.2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1.3</v>
      </c>
      <c r="CR40" s="32">
        <v>38.96</v>
      </c>
    </row>
    <row r="41" spans="1:96" s="32" customFormat="1">
      <c r="A41" s="32" t="str">
        <f>"2"</f>
        <v>2</v>
      </c>
      <c r="B41" s="33" t="s">
        <v>96</v>
      </c>
      <c r="C41" s="34" t="str">
        <f>"36,7"</f>
        <v>36,7</v>
      </c>
      <c r="D41" s="34">
        <v>2.4300000000000002</v>
      </c>
      <c r="E41" s="34">
        <v>0</v>
      </c>
      <c r="F41" s="34">
        <v>0.24</v>
      </c>
      <c r="G41" s="34">
        <v>0.24</v>
      </c>
      <c r="H41" s="34">
        <v>17.21</v>
      </c>
      <c r="I41" s="34">
        <v>82.171666999999999</v>
      </c>
      <c r="J41" s="35">
        <v>0</v>
      </c>
      <c r="K41" s="35">
        <v>0</v>
      </c>
      <c r="L41" s="35">
        <v>0</v>
      </c>
      <c r="M41" s="35">
        <v>0</v>
      </c>
      <c r="N41" s="35">
        <v>0.4</v>
      </c>
      <c r="O41" s="35">
        <v>16.739999999999998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0.66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117.18</v>
      </c>
      <c r="AL41" s="35">
        <v>121.97</v>
      </c>
      <c r="AM41" s="35">
        <v>186.78</v>
      </c>
      <c r="AN41" s="35">
        <v>61.94</v>
      </c>
      <c r="AO41" s="35">
        <v>36.72</v>
      </c>
      <c r="AP41" s="35">
        <v>73.44</v>
      </c>
      <c r="AQ41" s="35">
        <v>27.78</v>
      </c>
      <c r="AR41" s="35">
        <v>132.82</v>
      </c>
      <c r="AS41" s="35">
        <v>82.38</v>
      </c>
      <c r="AT41" s="35">
        <v>114.94</v>
      </c>
      <c r="AU41" s="35">
        <v>94.83</v>
      </c>
      <c r="AV41" s="35">
        <v>49.81</v>
      </c>
      <c r="AW41" s="35">
        <v>88.12</v>
      </c>
      <c r="AX41" s="35">
        <v>736.92</v>
      </c>
      <c r="AY41" s="35">
        <v>0</v>
      </c>
      <c r="AZ41" s="35">
        <v>240.11</v>
      </c>
      <c r="BA41" s="35">
        <v>104.41</v>
      </c>
      <c r="BB41" s="35">
        <v>69.290000000000006</v>
      </c>
      <c r="BC41" s="35">
        <v>54.92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14.35</v>
      </c>
      <c r="CC41" s="34">
        <v>1.94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1.62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38.676000000000002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1.1100000000000001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0.92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4.83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2.93</v>
      </c>
    </row>
    <row r="44" spans="1:96" s="36" customFormat="1" ht="11.4">
      <c r="B44" s="37" t="s">
        <v>113</v>
      </c>
      <c r="C44" s="38"/>
      <c r="D44" s="38">
        <v>24.88</v>
      </c>
      <c r="E44" s="38">
        <v>12.78</v>
      </c>
      <c r="F44" s="38">
        <v>33.659999999999997</v>
      </c>
      <c r="G44" s="38">
        <v>27.32</v>
      </c>
      <c r="H44" s="38">
        <v>107.69</v>
      </c>
      <c r="I44" s="38">
        <v>811.84</v>
      </c>
      <c r="J44" s="39">
        <v>7.03</v>
      </c>
      <c r="K44" s="39">
        <v>16.61</v>
      </c>
      <c r="L44" s="39">
        <v>0</v>
      </c>
      <c r="M44" s="39">
        <v>0</v>
      </c>
      <c r="N44" s="39">
        <v>30.81</v>
      </c>
      <c r="O44" s="39">
        <v>63.89</v>
      </c>
      <c r="P44" s="39">
        <v>12.99</v>
      </c>
      <c r="Q44" s="39">
        <v>0</v>
      </c>
      <c r="R44" s="39">
        <v>0</v>
      </c>
      <c r="S44" s="39">
        <v>1.45</v>
      </c>
      <c r="T44" s="39">
        <v>9.02</v>
      </c>
      <c r="U44" s="39">
        <v>1095.77</v>
      </c>
      <c r="V44" s="39">
        <v>1946.22</v>
      </c>
      <c r="W44" s="39">
        <v>115</v>
      </c>
      <c r="X44" s="39">
        <v>153.38</v>
      </c>
      <c r="Y44" s="39">
        <v>375.78</v>
      </c>
      <c r="Z44" s="39">
        <v>6.24</v>
      </c>
      <c r="AA44" s="39">
        <v>19.66</v>
      </c>
      <c r="AB44" s="39">
        <v>12322.45</v>
      </c>
      <c r="AC44" s="39">
        <v>2338.4499999999998</v>
      </c>
      <c r="AD44" s="39">
        <v>13.94</v>
      </c>
      <c r="AE44" s="39">
        <v>0.38</v>
      </c>
      <c r="AF44" s="39">
        <v>0.35</v>
      </c>
      <c r="AG44" s="39">
        <v>8.43</v>
      </c>
      <c r="AH44" s="39">
        <v>17.559999999999999</v>
      </c>
      <c r="AI44" s="39">
        <v>17.57</v>
      </c>
      <c r="AJ44" s="39">
        <v>0</v>
      </c>
      <c r="AK44" s="39">
        <v>993.34</v>
      </c>
      <c r="AL44" s="39">
        <v>1062.69</v>
      </c>
      <c r="AM44" s="39">
        <v>1630.92</v>
      </c>
      <c r="AN44" s="39">
        <v>1661.93</v>
      </c>
      <c r="AO44" s="39">
        <v>463.11</v>
      </c>
      <c r="AP44" s="39">
        <v>917.75</v>
      </c>
      <c r="AQ44" s="39">
        <v>123.59</v>
      </c>
      <c r="AR44" s="39">
        <v>1044.27</v>
      </c>
      <c r="AS44" s="39">
        <v>410.13</v>
      </c>
      <c r="AT44" s="39">
        <v>724.58</v>
      </c>
      <c r="AU44" s="39">
        <v>655.66</v>
      </c>
      <c r="AV44" s="39">
        <v>497.64</v>
      </c>
      <c r="AW44" s="39">
        <v>383.3</v>
      </c>
      <c r="AX44" s="39">
        <v>2191.84</v>
      </c>
      <c r="AY44" s="39">
        <v>0</v>
      </c>
      <c r="AZ44" s="39">
        <v>549.66</v>
      </c>
      <c r="BA44" s="39">
        <v>360.89</v>
      </c>
      <c r="BB44" s="39">
        <v>680.94</v>
      </c>
      <c r="BC44" s="39">
        <v>323.5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1.69</v>
      </c>
      <c r="BL44" s="39">
        <v>0</v>
      </c>
      <c r="BM44" s="39">
        <v>0.98</v>
      </c>
      <c r="BN44" s="39">
        <v>7.0000000000000007E-2</v>
      </c>
      <c r="BO44" s="39">
        <v>0.16</v>
      </c>
      <c r="BP44" s="39">
        <v>0</v>
      </c>
      <c r="BQ44" s="39">
        <v>0</v>
      </c>
      <c r="BR44" s="39">
        <v>0.02</v>
      </c>
      <c r="BS44" s="39">
        <v>5.93</v>
      </c>
      <c r="BT44" s="39">
        <v>0</v>
      </c>
      <c r="BU44" s="39">
        <v>0</v>
      </c>
      <c r="BV44" s="39">
        <v>15.41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844.13</v>
      </c>
      <c r="CC44" s="38">
        <f>SUM($CC$37:$CC$43)</f>
        <v>99.12</v>
      </c>
      <c r="CD44" s="36">
        <f>$I$44/$I$49*100</f>
        <v>22.357963151662034</v>
      </c>
      <c r="CE44" s="36">
        <v>2073.4</v>
      </c>
      <c r="CG44" s="36">
        <v>74.91</v>
      </c>
      <c r="CH44" s="36">
        <v>45.04</v>
      </c>
      <c r="CI44" s="36">
        <v>59.98</v>
      </c>
      <c r="CJ44" s="36">
        <v>2858.61</v>
      </c>
      <c r="CK44" s="36">
        <v>1371.83</v>
      </c>
      <c r="CL44" s="36">
        <v>2115.2199999999998</v>
      </c>
      <c r="CM44" s="36">
        <v>89.12</v>
      </c>
      <c r="CN44" s="36">
        <v>46.87</v>
      </c>
      <c r="CO44" s="36">
        <v>68.02</v>
      </c>
      <c r="CP44" s="36">
        <v>8</v>
      </c>
      <c r="CQ44" s="36">
        <v>2.2999999999999998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 ht="24">
      <c r="A46" s="32" t="str">
        <f>"20"</f>
        <v>20</v>
      </c>
      <c r="B46" s="33" t="s">
        <v>107</v>
      </c>
      <c r="C46" s="34" t="str">
        <f>"30"</f>
        <v>30</v>
      </c>
      <c r="D46" s="34">
        <v>1.5</v>
      </c>
      <c r="E46" s="34">
        <v>0</v>
      </c>
      <c r="F46" s="34">
        <v>1.35</v>
      </c>
      <c r="G46" s="34">
        <v>0</v>
      </c>
      <c r="H46" s="34">
        <v>90</v>
      </c>
      <c r="I46" s="34">
        <v>360.15</v>
      </c>
      <c r="J46" s="35">
        <v>0</v>
      </c>
      <c r="K46" s="35">
        <v>0</v>
      </c>
      <c r="L46" s="35">
        <v>0</v>
      </c>
      <c r="M46" s="35">
        <v>0</v>
      </c>
      <c r="N46" s="35">
        <v>90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4">
        <v>13.56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11.3</v>
      </c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11.28</v>
      </c>
      <c r="CE47" s="28">
        <v>0</v>
      </c>
      <c r="CG47" s="28">
        <v>3</v>
      </c>
      <c r="CH47" s="28">
        <v>3</v>
      </c>
      <c r="CI47" s="28">
        <v>3</v>
      </c>
      <c r="CJ47" s="28">
        <v>300</v>
      </c>
      <c r="CK47" s="28">
        <v>136.5</v>
      </c>
      <c r="CL47" s="28">
        <v>218.25</v>
      </c>
      <c r="CM47" s="28">
        <v>0.45</v>
      </c>
      <c r="CN47" s="28">
        <v>0.45</v>
      </c>
      <c r="CO47" s="28">
        <v>0.45</v>
      </c>
      <c r="CP47" s="28">
        <v>0</v>
      </c>
      <c r="CQ47" s="28">
        <v>0</v>
      </c>
      <c r="CR47" s="28">
        <v>9.4</v>
      </c>
    </row>
    <row r="48" spans="1:96" s="36" customFormat="1" ht="11.4">
      <c r="B48" s="37" t="s">
        <v>115</v>
      </c>
      <c r="C48" s="38"/>
      <c r="D48" s="38">
        <v>2.5</v>
      </c>
      <c r="E48" s="38">
        <v>0</v>
      </c>
      <c r="F48" s="38">
        <v>1.55</v>
      </c>
      <c r="G48" s="38">
        <v>0</v>
      </c>
      <c r="H48" s="38">
        <v>110.6</v>
      </c>
      <c r="I48" s="38">
        <v>446.63</v>
      </c>
      <c r="J48" s="39">
        <v>0</v>
      </c>
      <c r="K48" s="39">
        <v>0</v>
      </c>
      <c r="L48" s="39">
        <v>0</v>
      </c>
      <c r="M48" s="39">
        <v>0</v>
      </c>
      <c r="N48" s="39">
        <v>109.8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SUM($CC$45:$CC$47)</f>
        <v>24.84</v>
      </c>
      <c r="CD48" s="36">
        <f>$I$48/$I$49*100</f>
        <v>12.30012943736058</v>
      </c>
      <c r="CE48" s="36">
        <v>0</v>
      </c>
      <c r="CG48" s="36">
        <v>3</v>
      </c>
      <c r="CH48" s="36">
        <v>3</v>
      </c>
      <c r="CI48" s="36">
        <v>3</v>
      </c>
      <c r="CJ48" s="36">
        <v>300</v>
      </c>
      <c r="CK48" s="36">
        <v>136.5</v>
      </c>
      <c r="CL48" s="36">
        <v>218.25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>
      <c r="B49" s="37" t="s">
        <v>116</v>
      </c>
      <c r="C49" s="38"/>
      <c r="D49" s="38">
        <v>100.77</v>
      </c>
      <c r="E49" s="38">
        <v>60.98</v>
      </c>
      <c r="F49" s="38">
        <v>106.64</v>
      </c>
      <c r="G49" s="38">
        <v>54.96</v>
      </c>
      <c r="H49" s="38">
        <v>588.01</v>
      </c>
      <c r="I49" s="38">
        <v>3631.1</v>
      </c>
      <c r="J49" s="39">
        <v>37.4</v>
      </c>
      <c r="K49" s="39">
        <v>32.53</v>
      </c>
      <c r="L49" s="39">
        <v>0</v>
      </c>
      <c r="M49" s="39">
        <v>0</v>
      </c>
      <c r="N49" s="39">
        <v>347.94</v>
      </c>
      <c r="O49" s="39">
        <v>211.98</v>
      </c>
      <c r="P49" s="39">
        <v>28.09</v>
      </c>
      <c r="Q49" s="39">
        <v>0</v>
      </c>
      <c r="R49" s="39">
        <v>0</v>
      </c>
      <c r="S49" s="39">
        <v>6.91</v>
      </c>
      <c r="T49" s="39">
        <v>25.95</v>
      </c>
      <c r="U49" s="39">
        <v>3075.98</v>
      </c>
      <c r="V49" s="39">
        <v>4831.01</v>
      </c>
      <c r="W49" s="39">
        <v>861.2</v>
      </c>
      <c r="X49" s="39">
        <v>413.54</v>
      </c>
      <c r="Y49" s="39">
        <v>1437.03</v>
      </c>
      <c r="Z49" s="39">
        <v>19.899999999999999</v>
      </c>
      <c r="AA49" s="39">
        <v>246.81</v>
      </c>
      <c r="AB49" s="39">
        <v>20766.009999999998</v>
      </c>
      <c r="AC49" s="39">
        <v>4261.74</v>
      </c>
      <c r="AD49" s="39">
        <v>28.59</v>
      </c>
      <c r="AE49" s="39">
        <v>1.05</v>
      </c>
      <c r="AF49" s="39">
        <v>1.55</v>
      </c>
      <c r="AG49" s="39">
        <v>17.7</v>
      </c>
      <c r="AH49" s="39">
        <v>45.3</v>
      </c>
      <c r="AI49" s="39">
        <v>40.68</v>
      </c>
      <c r="AJ49" s="39">
        <v>0.8</v>
      </c>
      <c r="AK49" s="39">
        <v>4457.28</v>
      </c>
      <c r="AL49" s="39">
        <v>4251.55</v>
      </c>
      <c r="AM49" s="39">
        <v>7382.48</v>
      </c>
      <c r="AN49" s="39">
        <v>5989.72</v>
      </c>
      <c r="AO49" s="39">
        <v>2034.3</v>
      </c>
      <c r="AP49" s="39">
        <v>3698.84</v>
      </c>
      <c r="AQ49" s="39">
        <v>907.54</v>
      </c>
      <c r="AR49" s="39">
        <v>4401.63</v>
      </c>
      <c r="AS49" s="39">
        <v>1977.52</v>
      </c>
      <c r="AT49" s="39">
        <v>2446.3000000000002</v>
      </c>
      <c r="AU49" s="39">
        <v>2876.84</v>
      </c>
      <c r="AV49" s="39">
        <v>2100.9299999999998</v>
      </c>
      <c r="AW49" s="39">
        <v>1531.76</v>
      </c>
      <c r="AX49" s="39">
        <v>9191.6</v>
      </c>
      <c r="AY49" s="39">
        <v>2.63</v>
      </c>
      <c r="AZ49" s="39">
        <v>2745.66</v>
      </c>
      <c r="BA49" s="39">
        <v>1903.86</v>
      </c>
      <c r="BB49" s="39">
        <v>3623.85</v>
      </c>
      <c r="BC49" s="39">
        <v>1164.97</v>
      </c>
      <c r="BD49" s="39">
        <v>0.49</v>
      </c>
      <c r="BE49" s="39">
        <v>0.14000000000000001</v>
      </c>
      <c r="BF49" s="39">
        <v>0.1</v>
      </c>
      <c r="BG49" s="39">
        <v>0.26</v>
      </c>
      <c r="BH49" s="39">
        <v>0.32</v>
      </c>
      <c r="BI49" s="39">
        <v>1.17</v>
      </c>
      <c r="BJ49" s="39">
        <v>0</v>
      </c>
      <c r="BK49" s="39">
        <v>6.91</v>
      </c>
      <c r="BL49" s="39">
        <v>0</v>
      </c>
      <c r="BM49" s="39">
        <v>2.98</v>
      </c>
      <c r="BN49" s="39">
        <v>0.15</v>
      </c>
      <c r="BO49" s="39">
        <v>0.31</v>
      </c>
      <c r="BP49" s="39">
        <v>0</v>
      </c>
      <c r="BQ49" s="39">
        <v>0.16</v>
      </c>
      <c r="BR49" s="39">
        <v>0.43</v>
      </c>
      <c r="BS49" s="39">
        <v>15.78</v>
      </c>
      <c r="BT49" s="39">
        <v>0</v>
      </c>
      <c r="BU49" s="39">
        <v>0</v>
      </c>
      <c r="BV49" s="39">
        <v>30.93</v>
      </c>
      <c r="BW49" s="39">
        <v>0.13</v>
      </c>
      <c r="BX49" s="39">
        <v>0.03</v>
      </c>
      <c r="BY49" s="39">
        <v>0</v>
      </c>
      <c r="BZ49" s="39">
        <v>0</v>
      </c>
      <c r="CA49" s="39">
        <v>0</v>
      </c>
      <c r="CB49" s="39">
        <v>2681.82</v>
      </c>
      <c r="CC49" s="38">
        <v>378.00000000000006</v>
      </c>
      <c r="CE49" s="36">
        <v>3707.81</v>
      </c>
      <c r="CG49" s="36">
        <v>341.45</v>
      </c>
      <c r="CH49" s="36">
        <v>198.32</v>
      </c>
      <c r="CI49" s="36">
        <v>269.89</v>
      </c>
      <c r="CJ49" s="36">
        <v>16209.92</v>
      </c>
      <c r="CK49" s="36">
        <v>7853.38</v>
      </c>
      <c r="CL49" s="36">
        <v>12031.65</v>
      </c>
      <c r="CM49" s="36">
        <v>297.58999999999997</v>
      </c>
      <c r="CN49" s="36">
        <v>169.38</v>
      </c>
      <c r="CO49" s="36">
        <v>233.53</v>
      </c>
      <c r="CP49" s="36">
        <v>49.57</v>
      </c>
      <c r="CQ49" s="36">
        <v>6.2</v>
      </c>
    </row>
    <row r="50" spans="1:95" s="87" customFormat="1" ht="15" customHeight="1">
      <c r="A50" s="86" t="s">
        <v>152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117</v>
      </c>
      <c r="C51" s="16"/>
      <c r="D51" s="16">
        <v>11</v>
      </c>
      <c r="E51" s="16"/>
      <c r="F51" s="16">
        <v>27</v>
      </c>
      <c r="G51" s="16"/>
      <c r="H51" s="16">
        <v>62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0:CC50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30</v>
      </c>
      <c r="F29" s="55">
        <v>13.56</v>
      </c>
      <c r="G29" s="54">
        <v>360.15</v>
      </c>
      <c r="H29" s="54">
        <v>1.5</v>
      </c>
      <c r="I29" s="54">
        <v>1.35</v>
      </c>
      <c r="J29" s="56">
        <v>90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11.28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45182.352523148147</v>
      </c>
      <c r="C1">
        <f>YEAR(Дата_Сост)</f>
        <v>2023</v>
      </c>
      <c r="D1">
        <f>MONTH(Дата_Сост)</f>
        <v>9</v>
      </c>
      <c r="E1">
        <f>DAY(Дата_Сост)</f>
        <v>13</v>
      </c>
    </row>
    <row r="2" spans="1:5">
      <c r="A2" t="s">
        <v>82</v>
      </c>
      <c r="B2" s="2">
        <v>45164.393275462964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2023-08-26T04:28:56Z</dcterms:modified>
</cp:coreProperties>
</file>