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9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'26.09.2023'!$A$3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<sst xmlns="http://schemas.openxmlformats.org/spreadsheetml/2006/main" count="185" uniqueCount="155">
  <si>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</si>
  <si>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</si>
  <si>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</si>
  <si>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</si>
  <si>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</si>
  <si>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</si>
  <si>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</si>
  <si>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</si>
  <si>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</si>
  <si>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</si>
  <si>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</si>
  <si>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</si>
  <si>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</si>
  <si>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</si>
  <si>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</si>
  <si>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</si>
  <si>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</si>
  <si>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</si>
  <si>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</si>
  <si>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</si>
  <si>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</si>
  <si>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</si>
  <si>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</si>
  <si>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</si>
  <si>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</si>
  <si>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</si>
  <si>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</si>
  <si>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</si>
  <si>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</si>
  <si>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</si>
  <si>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</si>
  <si>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</si>
  <si>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</si>
  <si>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</si>
  <si>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</si>
  <si>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</si>
  <si>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</si>
  <si>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</si>
  <si>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</si>
  <si>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</si>
  <si>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</si>
  <si>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</si>
  <si>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</si>
  <si>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</si>
  <si>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</si>
  <si>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</si>
  <si>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</si>
  <si>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</si>
  <si>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</si>
  <si>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</si>
  <si>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</si>
  <si>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</si>
  <si>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</si>
  <si>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</si>
  <si>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</si>
  <si>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</si>
  <si>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</si>
  <si>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</si>
  <si>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</si>
  <si>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</si>
  <si>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</si>
  <si>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</si>
  <si>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</si>
  <si>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</si>
  <si>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</si>
  <si>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</si>
  <si>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</si>
  <si>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</si>
  <si>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</si>
  <si>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</si>
  <si>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</si>
  <si>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</si>
  <si>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</si>
  <si>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</si>
  <si>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</si>
  <si>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</si>
  <si>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</si>
  <si>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</si>
  <si>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</si>
  <si>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</si>
  <si>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</si>
  <si>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</si>
  <si>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</si>
  <si>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</si>
  <si>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</si>
  <si>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</si>
  <si>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</si>
  <si>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</si>
  <si>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</si>
  <si>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</si>
  <si>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</si>
  <si>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</si>
  <si>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</si>
  <si>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</si>
  <si>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</si>
  <si>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</si>
  <si>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</si>
  <si>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</si>
  <si>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</si>
  <si>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</si>
  <si>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томатов  с перцем сладким с растительным маслом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</si>
  <si>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</si>
  <si>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</si>
  <si>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</si>
  <si>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</si>
  <si>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Чай с лимоном (вариант 4)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</si>
  <si>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</si>
  <si>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</si>
  <si>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</si>
  <si>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</si>
  <si>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</si>
  <si>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</si>
  <si>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</si>
  <si>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</si>
  <si>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</si>
  <si>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 xml:space="preserve">Полдник с 12 и старше </t>
  </si>
  <si>
    <t>Итого за 'Полдник с 12 и старше '</t>
  </si>
  <si>
    <t>Итого за день</t>
  </si>
  <si>
    <t>Содержание, % от калорийности</t>
  </si>
  <si>
    <t>26.09.2023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</si>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</sst>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7" sqref="E5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26.9.2023г.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"26 сентября 2023 г."</f>
        <v>26 сентября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18.36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11.13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2.2400000000000002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16.940000000000001</v>
      </c>
      <c r="E16" s="38">
        <v>7.64</v>
      </c>
      <c r="F16" s="38">
        <v>18.95</v>
      </c>
      <c r="G16" s="38">
        <v>1.1299999999999999</v>
      </c>
      <c r="H16" s="38">
        <v>66.08</v>
      </c>
      <c r="I16" s="38">
        <v>502.92</v>
      </c>
      <c r="J16" s="39">
        <v>10.19</v>
      </c>
      <c r="K16" s="39">
        <v>0.34</v>
      </c>
      <c r="L16" s="39">
        <v>0</v>
      </c>
      <c r="M16" s="39">
        <v>0</v>
      </c>
      <c r="N16" s="39">
        <v>7.79</v>
      </c>
      <c r="O16" s="39">
        <v>56.08</v>
      </c>
      <c r="P16" s="39">
        <v>2.2000000000000002</v>
      </c>
      <c r="Q16" s="39">
        <v>0</v>
      </c>
      <c r="R16" s="39">
        <v>0</v>
      </c>
      <c r="S16" s="39">
        <v>0.21</v>
      </c>
      <c r="T16" s="39">
        <v>3.21</v>
      </c>
      <c r="U16" s="39">
        <v>548.99</v>
      </c>
      <c r="V16" s="39">
        <v>127.88</v>
      </c>
      <c r="W16" s="39">
        <v>120.67</v>
      </c>
      <c r="X16" s="39">
        <v>16.75</v>
      </c>
      <c r="Y16" s="39">
        <v>174.02</v>
      </c>
      <c r="Z16" s="39">
        <v>2.02</v>
      </c>
      <c r="AA16" s="39">
        <v>168.98</v>
      </c>
      <c r="AB16" s="39">
        <v>80.88</v>
      </c>
      <c r="AC16" s="39">
        <v>202.87</v>
      </c>
      <c r="AD16" s="39">
        <v>1.47</v>
      </c>
      <c r="AE16" s="39">
        <v>0.09</v>
      </c>
      <c r="AF16" s="39">
        <v>0.24</v>
      </c>
      <c r="AG16" s="39">
        <v>0.6</v>
      </c>
      <c r="AH16" s="39">
        <v>4.09</v>
      </c>
      <c r="AI16" s="39">
        <v>0.03</v>
      </c>
      <c r="AJ16" s="39">
        <v>0</v>
      </c>
      <c r="AK16" s="39">
        <v>899.7</v>
      </c>
      <c r="AL16" s="39">
        <v>738.72</v>
      </c>
      <c r="AM16" s="39">
        <v>1334.54</v>
      </c>
      <c r="AN16" s="39">
        <v>740.64</v>
      </c>
      <c r="AO16" s="39">
        <v>359.93</v>
      </c>
      <c r="AP16" s="39">
        <v>613.24</v>
      </c>
      <c r="AQ16" s="39">
        <v>245</v>
      </c>
      <c r="AR16" s="39">
        <v>840.65</v>
      </c>
      <c r="AS16" s="39">
        <v>641.94000000000005</v>
      </c>
      <c r="AT16" s="39">
        <v>760.27</v>
      </c>
      <c r="AU16" s="39">
        <v>946.37</v>
      </c>
      <c r="AV16" s="39">
        <v>465.69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559.63</v>
      </c>
      <c r="BC16" s="39">
        <v>322.39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433.47</v>
      </c>
      <c r="CC16" s="38">
        <f>SUM($CC$10:$CC$15)</f>
        <v>43.22</v>
      </c>
      <c r="CD16" s="36">
        <f>$I$16/$I$51*100</f>
        <v>17.619484714504928</v>
      </c>
      <c r="CE16" s="36">
        <v>182.46</v>
      </c>
      <c r="CG16" s="36">
        <v>43.37</v>
      </c>
      <c r="CH16" s="36">
        <v>26.51</v>
      </c>
      <c r="CI16" s="36">
        <v>34.94</v>
      </c>
      <c r="CJ16" s="36">
        <v>2789.47</v>
      </c>
      <c r="CK16" s="36">
        <v>1758.33</v>
      </c>
      <c r="CL16" s="36">
        <v>2273.9</v>
      </c>
      <c r="CM16" s="36">
        <v>47.13</v>
      </c>
      <c r="CN16" s="36">
        <v>30.65</v>
      </c>
      <c r="CO16" s="36">
        <v>38.89</v>
      </c>
      <c r="CP16" s="36">
        <v>6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"20/2"</f>
        <v>20/2</v>
      </c>
      <c r="B18" s="33" t="s">
        <v>100</v>
      </c>
      <c r="C18" s="34" t="str">
        <f>"60"</f>
        <v>60</v>
      </c>
      <c r="D18" s="34">
        <v>0.63</v>
      </c>
      <c r="E18" s="34">
        <v>0</v>
      </c>
      <c r="F18" s="34">
        <v>3.63</v>
      </c>
      <c r="G18" s="34">
        <v>3.63</v>
      </c>
      <c r="H18" s="34">
        <v>3.05</v>
      </c>
      <c r="I18" s="34">
        <v>46.462289999999989</v>
      </c>
      <c r="J18" s="35">
        <v>0.45</v>
      </c>
      <c r="K18" s="35">
        <v>2.34</v>
      </c>
      <c r="L18" s="35">
        <v>0</v>
      </c>
      <c r="M18" s="35">
        <v>0</v>
      </c>
      <c r="N18" s="35">
        <v>2.0699999999999998</v>
      </c>
      <c r="O18" s="35">
        <v>0.15</v>
      </c>
      <c r="P18" s="35">
        <v>0.83</v>
      </c>
      <c r="Q18" s="35">
        <v>0</v>
      </c>
      <c r="R18" s="35">
        <v>0</v>
      </c>
      <c r="S18" s="35">
        <v>0.39</v>
      </c>
      <c r="T18" s="35">
        <v>0.68</v>
      </c>
      <c r="U18" s="35">
        <v>115.4</v>
      </c>
      <c r="V18" s="35">
        <v>150.82</v>
      </c>
      <c r="W18" s="35">
        <v>8.3699999999999992</v>
      </c>
      <c r="X18" s="35">
        <v>10.09</v>
      </c>
      <c r="Y18" s="35">
        <v>13.93</v>
      </c>
      <c r="Z18" s="35">
        <v>0.48</v>
      </c>
      <c r="AA18" s="35">
        <v>0</v>
      </c>
      <c r="AB18" s="35">
        <v>508.62</v>
      </c>
      <c r="AC18" s="35">
        <v>86.34</v>
      </c>
      <c r="AD18" s="35">
        <v>1.98</v>
      </c>
      <c r="AE18" s="35">
        <v>0.04</v>
      </c>
      <c r="AF18" s="35">
        <v>0.03</v>
      </c>
      <c r="AG18" s="35">
        <v>0.31</v>
      </c>
      <c r="AH18" s="35">
        <v>0.43</v>
      </c>
      <c r="AI18" s="35">
        <v>29.4</v>
      </c>
      <c r="AJ18" s="35">
        <v>0</v>
      </c>
      <c r="AK18" s="35">
        <v>15.52</v>
      </c>
      <c r="AL18" s="35">
        <v>16.29</v>
      </c>
      <c r="AM18" s="35">
        <v>21.61</v>
      </c>
      <c r="AN18" s="35">
        <v>24.99</v>
      </c>
      <c r="AO18" s="35">
        <v>4.17</v>
      </c>
      <c r="AP18" s="35">
        <v>17.61</v>
      </c>
      <c r="AQ18" s="35">
        <v>4.5599999999999996</v>
      </c>
      <c r="AR18" s="35">
        <v>15.91</v>
      </c>
      <c r="AS18" s="35">
        <v>12.7</v>
      </c>
      <c r="AT18" s="35">
        <v>12.85</v>
      </c>
      <c r="AU18" s="35">
        <v>64.92</v>
      </c>
      <c r="AV18" s="35">
        <v>8.76</v>
      </c>
      <c r="AW18" s="35">
        <v>9.41</v>
      </c>
      <c r="AX18" s="35">
        <v>241.79</v>
      </c>
      <c r="AY18" s="35">
        <v>0</v>
      </c>
      <c r="AZ18" s="35">
        <v>8.94</v>
      </c>
      <c r="BA18" s="35">
        <v>12.23</v>
      </c>
      <c r="BB18" s="35">
        <v>14.41</v>
      </c>
      <c r="BC18" s="35">
        <v>3.15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52.35</v>
      </c>
      <c r="CC18" s="34">
        <v>12.87</v>
      </c>
      <c r="CE18" s="32">
        <v>84.77</v>
      </c>
      <c r="CG18" s="32">
        <v>13.37</v>
      </c>
      <c r="CH18" s="32">
        <v>7.27</v>
      </c>
      <c r="CI18" s="32">
        <v>10.32</v>
      </c>
      <c r="CJ18" s="32">
        <v>492.7</v>
      </c>
      <c r="CK18" s="32">
        <v>117.95</v>
      </c>
      <c r="CL18" s="32">
        <v>305.33</v>
      </c>
      <c r="CM18" s="32">
        <v>2.0099999999999998</v>
      </c>
      <c r="CN18" s="32">
        <v>1.1399999999999999</v>
      </c>
      <c r="CO18" s="32">
        <v>1.57</v>
      </c>
      <c r="CP18" s="32">
        <v>0</v>
      </c>
      <c r="CQ18" s="32">
        <v>0.3</v>
      </c>
      <c r="CR18" s="32">
        <v>7.8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11.91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7.22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16.75</v>
      </c>
      <c r="CE20" s="32">
        <v>26.06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0.8</v>
      </c>
      <c r="CR20" s="32">
        <v>10.15</v>
      </c>
    </row>
    <row r="21" spans="1:96" s="32" customFormat="1">
      <c r="A21" s="32" t="str">
        <f>"9/8"</f>
        <v>9/8</v>
      </c>
      <c r="B21" s="33" t="s">
        <v>103</v>
      </c>
      <c r="C21" s="34" t="str">
        <f>"100"</f>
        <v>100</v>
      </c>
      <c r="D21" s="34">
        <v>12.74</v>
      </c>
      <c r="E21" s="34">
        <v>11.78</v>
      </c>
      <c r="F21" s="34">
        <v>14.22</v>
      </c>
      <c r="G21" s="34">
        <v>6.36</v>
      </c>
      <c r="H21" s="34">
        <v>2.91</v>
      </c>
      <c r="I21" s="34">
        <v>191.03884541666653</v>
      </c>
      <c r="J21" s="35">
        <v>5.74</v>
      </c>
      <c r="K21" s="35">
        <v>4.4000000000000004</v>
      </c>
      <c r="L21" s="35">
        <v>0</v>
      </c>
      <c r="M21" s="35">
        <v>0</v>
      </c>
      <c r="N21" s="35">
        <v>1.02</v>
      </c>
      <c r="O21" s="35">
        <v>1.8</v>
      </c>
      <c r="P21" s="35">
        <v>0.09</v>
      </c>
      <c r="Q21" s="35">
        <v>0</v>
      </c>
      <c r="R21" s="35">
        <v>0</v>
      </c>
      <c r="S21" s="35">
        <v>0.23</v>
      </c>
      <c r="T21" s="35">
        <v>1.75</v>
      </c>
      <c r="U21" s="35">
        <v>294.44</v>
      </c>
      <c r="V21" s="35">
        <v>214.05</v>
      </c>
      <c r="W21" s="35">
        <v>30.19</v>
      </c>
      <c r="X21" s="35">
        <v>14.49</v>
      </c>
      <c r="Y21" s="35">
        <v>224.31</v>
      </c>
      <c r="Z21" s="35">
        <v>4.63</v>
      </c>
      <c r="AA21" s="35">
        <v>4841.74</v>
      </c>
      <c r="AB21" s="35">
        <v>601.79999999999995</v>
      </c>
      <c r="AC21" s="35">
        <v>5831.51</v>
      </c>
      <c r="AD21" s="35">
        <v>3.72</v>
      </c>
      <c r="AE21" s="35">
        <v>0.15</v>
      </c>
      <c r="AF21" s="35">
        <v>1.23</v>
      </c>
      <c r="AG21" s="35">
        <v>5.34</v>
      </c>
      <c r="AH21" s="35">
        <v>9.26</v>
      </c>
      <c r="AI21" s="35">
        <v>6.86</v>
      </c>
      <c r="AJ21" s="35">
        <v>0</v>
      </c>
      <c r="AK21" s="35">
        <v>1102.32</v>
      </c>
      <c r="AL21" s="35">
        <v>824.41</v>
      </c>
      <c r="AM21" s="35">
        <v>1501.94</v>
      </c>
      <c r="AN21" s="35">
        <v>1384.77</v>
      </c>
      <c r="AO21" s="35">
        <v>426.37</v>
      </c>
      <c r="AP21" s="35">
        <v>766.61</v>
      </c>
      <c r="AQ21" s="35">
        <v>219.49</v>
      </c>
      <c r="AR21" s="35">
        <v>833.04</v>
      </c>
      <c r="AS21" s="35">
        <v>309.83999999999997</v>
      </c>
      <c r="AT21" s="35">
        <v>293.17</v>
      </c>
      <c r="AU21" s="35">
        <v>506.25</v>
      </c>
      <c r="AV21" s="35">
        <v>481.59</v>
      </c>
      <c r="AW21" s="35">
        <v>266.55</v>
      </c>
      <c r="AX21" s="35">
        <v>946.04</v>
      </c>
      <c r="AY21" s="35">
        <v>0</v>
      </c>
      <c r="AZ21" s="35">
        <v>250.25</v>
      </c>
      <c r="BA21" s="35">
        <v>244.15</v>
      </c>
      <c r="BB21" s="35">
        <v>189.67</v>
      </c>
      <c r="BC21" s="35">
        <v>82.57</v>
      </c>
      <c r="BD21" s="35">
        <v>7.0000000000000007E-2</v>
      </c>
      <c r="BE21" s="35">
        <v>0.03</v>
      </c>
      <c r="BF21" s="35">
        <v>0.02</v>
      </c>
      <c r="BG21" s="35">
        <v>0.04</v>
      </c>
      <c r="BH21" s="35">
        <v>0.04</v>
      </c>
      <c r="BI21" s="35">
        <v>0.19</v>
      </c>
      <c r="BJ21" s="35">
        <v>0</v>
      </c>
      <c r="BK21" s="35">
        <v>0.94</v>
      </c>
      <c r="BL21" s="35">
        <v>0</v>
      </c>
      <c r="BM21" s="35">
        <v>0.43</v>
      </c>
      <c r="BN21" s="35">
        <v>0.02</v>
      </c>
      <c r="BO21" s="35">
        <v>0.04</v>
      </c>
      <c r="BP21" s="35">
        <v>0</v>
      </c>
      <c r="BQ21" s="35">
        <v>0.04</v>
      </c>
      <c r="BR21" s="35">
        <v>0.06</v>
      </c>
      <c r="BS21" s="35">
        <v>1.95</v>
      </c>
      <c r="BT21" s="35">
        <v>0</v>
      </c>
      <c r="BU21" s="35">
        <v>0</v>
      </c>
      <c r="BV21" s="35">
        <v>3.78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102.51</v>
      </c>
      <c r="CC21" s="34">
        <v>45.22</v>
      </c>
      <c r="CE21" s="32">
        <v>4942.04</v>
      </c>
      <c r="CG21" s="32">
        <v>27.67</v>
      </c>
      <c r="CH21" s="32">
        <v>16.91</v>
      </c>
      <c r="CI21" s="32">
        <v>22.29</v>
      </c>
      <c r="CJ21" s="32">
        <v>2193.4</v>
      </c>
      <c r="CK21" s="32">
        <v>1358.82</v>
      </c>
      <c r="CL21" s="32">
        <v>1776.11</v>
      </c>
      <c r="CM21" s="32">
        <v>26.73</v>
      </c>
      <c r="CN21" s="32">
        <v>23.52</v>
      </c>
      <c r="CO21" s="32">
        <v>25.15</v>
      </c>
      <c r="CP21" s="32">
        <v>0</v>
      </c>
      <c r="CQ21" s="32">
        <v>0.57999999999999996</v>
      </c>
      <c r="CR21" s="32">
        <v>27.41</v>
      </c>
    </row>
    <row r="22" spans="1:96" s="32" customFormat="1">
      <c r="A22" s="32" t="str">
        <f>"2"</f>
        <v>2</v>
      </c>
      <c r="B22" s="33" t="s">
        <v>96</v>
      </c>
      <c r="C22" s="34" t="str">
        <f>"31,8"</f>
        <v>31,8</v>
      </c>
      <c r="D22" s="34">
        <v>2.1</v>
      </c>
      <c r="E22" s="34">
        <v>0</v>
      </c>
      <c r="F22" s="34">
        <v>0.21</v>
      </c>
      <c r="G22" s="34">
        <v>0.21</v>
      </c>
      <c r="H22" s="34">
        <v>14.91</v>
      </c>
      <c r="I22" s="34">
        <v>71.200518000000002</v>
      </c>
      <c r="J22" s="35">
        <v>0</v>
      </c>
      <c r="K22" s="35">
        <v>0</v>
      </c>
      <c r="L22" s="35">
        <v>0</v>
      </c>
      <c r="M22" s="35">
        <v>0</v>
      </c>
      <c r="N22" s="35">
        <v>0.35</v>
      </c>
      <c r="O22" s="35">
        <v>14.5</v>
      </c>
      <c r="P22" s="35">
        <v>0.06</v>
      </c>
      <c r="Q22" s="35">
        <v>0</v>
      </c>
      <c r="R22" s="35">
        <v>0</v>
      </c>
      <c r="S22" s="35">
        <v>0</v>
      </c>
      <c r="T22" s="35">
        <v>0.56999999999999995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101.53</v>
      </c>
      <c r="AL22" s="35">
        <v>105.68</v>
      </c>
      <c r="AM22" s="35">
        <v>161.85</v>
      </c>
      <c r="AN22" s="35">
        <v>53.67</v>
      </c>
      <c r="AO22" s="35">
        <v>31.82</v>
      </c>
      <c r="AP22" s="35">
        <v>63.63</v>
      </c>
      <c r="AQ22" s="35">
        <v>24.07</v>
      </c>
      <c r="AR22" s="35">
        <v>115.09</v>
      </c>
      <c r="AS22" s="35">
        <v>71.38</v>
      </c>
      <c r="AT22" s="35">
        <v>99.6</v>
      </c>
      <c r="AU22" s="35">
        <v>82.17</v>
      </c>
      <c r="AV22" s="35">
        <v>43.16</v>
      </c>
      <c r="AW22" s="35">
        <v>76.36</v>
      </c>
      <c r="AX22" s="35">
        <v>638.53</v>
      </c>
      <c r="AY22" s="35">
        <v>0</v>
      </c>
      <c r="AZ22" s="35">
        <v>208.05</v>
      </c>
      <c r="BA22" s="35">
        <v>90.47</v>
      </c>
      <c r="BB22" s="35">
        <v>60.04</v>
      </c>
      <c r="BC22" s="35">
        <v>47.59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12.43</v>
      </c>
      <c r="CC22" s="34">
        <v>1.78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1.48</v>
      </c>
    </row>
    <row r="23" spans="1:96" s="32" customFormat="1">
      <c r="A23" s="32" t="str">
        <f>"3"</f>
        <v>3</v>
      </c>
      <c r="B23" s="33" t="s">
        <v>104</v>
      </c>
      <c r="C23" s="34" t="str">
        <f>"33,8"</f>
        <v>33,8</v>
      </c>
      <c r="D23" s="34">
        <v>2.23</v>
      </c>
      <c r="E23" s="34">
        <v>0</v>
      </c>
      <c r="F23" s="34">
        <v>0.41</v>
      </c>
      <c r="G23" s="34">
        <v>0.41</v>
      </c>
      <c r="H23" s="34">
        <v>14.09</v>
      </c>
      <c r="I23" s="34">
        <v>65.362439999999992</v>
      </c>
      <c r="J23" s="35">
        <v>7.0000000000000007E-2</v>
      </c>
      <c r="K23" s="35">
        <v>0</v>
      </c>
      <c r="L23" s="35">
        <v>0</v>
      </c>
      <c r="M23" s="35">
        <v>0</v>
      </c>
      <c r="N23" s="35">
        <v>0.41</v>
      </c>
      <c r="O23" s="35">
        <v>10.88</v>
      </c>
      <c r="P23" s="35">
        <v>2.81</v>
      </c>
      <c r="Q23" s="35">
        <v>0</v>
      </c>
      <c r="R23" s="35">
        <v>0</v>
      </c>
      <c r="S23" s="35">
        <v>0.34</v>
      </c>
      <c r="T23" s="35">
        <v>0.85</v>
      </c>
      <c r="U23" s="35">
        <v>206.18</v>
      </c>
      <c r="V23" s="35">
        <v>82.81</v>
      </c>
      <c r="W23" s="35">
        <v>11.83</v>
      </c>
      <c r="X23" s="35">
        <v>15.89</v>
      </c>
      <c r="Y23" s="35">
        <v>53.4</v>
      </c>
      <c r="Z23" s="35">
        <v>1.32</v>
      </c>
      <c r="AA23" s="35">
        <v>0</v>
      </c>
      <c r="AB23" s="35">
        <v>1.69</v>
      </c>
      <c r="AC23" s="35">
        <v>0.34</v>
      </c>
      <c r="AD23" s="35">
        <v>0.47</v>
      </c>
      <c r="AE23" s="35">
        <v>0.06</v>
      </c>
      <c r="AF23" s="35">
        <v>0.03</v>
      </c>
      <c r="AG23" s="35">
        <v>0.24</v>
      </c>
      <c r="AH23" s="35">
        <v>0.68</v>
      </c>
      <c r="AI23" s="35">
        <v>0</v>
      </c>
      <c r="AJ23" s="35">
        <v>0</v>
      </c>
      <c r="AK23" s="35">
        <v>108.84</v>
      </c>
      <c r="AL23" s="35">
        <v>83.82</v>
      </c>
      <c r="AM23" s="35">
        <v>144.33000000000001</v>
      </c>
      <c r="AN23" s="35">
        <v>75.37</v>
      </c>
      <c r="AO23" s="35">
        <v>31.43</v>
      </c>
      <c r="AP23" s="35">
        <v>66.92</v>
      </c>
      <c r="AQ23" s="35">
        <v>27.04</v>
      </c>
      <c r="AR23" s="35">
        <v>125.4</v>
      </c>
      <c r="AS23" s="35">
        <v>100.39</v>
      </c>
      <c r="AT23" s="35">
        <v>98.36</v>
      </c>
      <c r="AU23" s="35">
        <v>156.83000000000001</v>
      </c>
      <c r="AV23" s="35">
        <v>41.91</v>
      </c>
      <c r="AW23" s="35">
        <v>104.78</v>
      </c>
      <c r="AX23" s="35">
        <v>516.79999999999995</v>
      </c>
      <c r="AY23" s="35">
        <v>0</v>
      </c>
      <c r="AZ23" s="35">
        <v>177.79</v>
      </c>
      <c r="BA23" s="35">
        <v>98.36</v>
      </c>
      <c r="BB23" s="35">
        <v>60.84</v>
      </c>
      <c r="BC23" s="35">
        <v>43.94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0.05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0.16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15.89</v>
      </c>
      <c r="CC23" s="34">
        <v>1.96</v>
      </c>
      <c r="CE23" s="32">
        <v>0.28000000000000003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1.63</v>
      </c>
    </row>
    <row r="24" spans="1:96" s="28" customFormat="1">
      <c r="A24" s="28" t="str">
        <f>"29/10"</f>
        <v>29/10</v>
      </c>
      <c r="B24" s="29" t="s">
        <v>105</v>
      </c>
      <c r="C24" s="30" t="str">
        <f>"200"</f>
        <v>200</v>
      </c>
      <c r="D24" s="30">
        <v>0.21</v>
      </c>
      <c r="E24" s="30">
        <v>0</v>
      </c>
      <c r="F24" s="30">
        <v>0.05</v>
      </c>
      <c r="G24" s="30">
        <v>0.05</v>
      </c>
      <c r="H24" s="30">
        <v>7.25</v>
      </c>
      <c r="I24" s="30">
        <v>29.478207999999995</v>
      </c>
      <c r="J24" s="31">
        <v>0</v>
      </c>
      <c r="K24" s="31">
        <v>0</v>
      </c>
      <c r="L24" s="31">
        <v>0</v>
      </c>
      <c r="M24" s="31">
        <v>0</v>
      </c>
      <c r="N24" s="31">
        <v>7.05</v>
      </c>
      <c r="O24" s="31">
        <v>0</v>
      </c>
      <c r="P24" s="31">
        <v>0.2</v>
      </c>
      <c r="Q24" s="31">
        <v>0</v>
      </c>
      <c r="R24" s="31">
        <v>0</v>
      </c>
      <c r="S24" s="31">
        <v>0.34</v>
      </c>
      <c r="T24" s="31">
        <v>0.08</v>
      </c>
      <c r="U24" s="31">
        <v>0.72</v>
      </c>
      <c r="V24" s="31">
        <v>9.89</v>
      </c>
      <c r="W24" s="31">
        <v>2.5299999999999998</v>
      </c>
      <c r="X24" s="31">
        <v>0.68</v>
      </c>
      <c r="Y24" s="31">
        <v>1.23</v>
      </c>
      <c r="Z24" s="31">
        <v>0.06</v>
      </c>
      <c r="AA24" s="31">
        <v>0</v>
      </c>
      <c r="AB24" s="31">
        <v>0.54</v>
      </c>
      <c r="AC24" s="31">
        <v>0.12</v>
      </c>
      <c r="AD24" s="31">
        <v>0.01</v>
      </c>
      <c r="AE24" s="31">
        <v>0</v>
      </c>
      <c r="AF24" s="31">
        <v>0</v>
      </c>
      <c r="AG24" s="31">
        <v>0.01</v>
      </c>
      <c r="AH24" s="31">
        <v>0.01</v>
      </c>
      <c r="AI24" s="31">
        <v>0.96</v>
      </c>
      <c r="AJ24" s="31">
        <v>0</v>
      </c>
      <c r="AK24" s="31">
        <v>0.82</v>
      </c>
      <c r="AL24" s="31">
        <v>0.94</v>
      </c>
      <c r="AM24" s="31">
        <v>0.76</v>
      </c>
      <c r="AN24" s="31">
        <v>1.41</v>
      </c>
      <c r="AO24" s="31">
        <v>0.35</v>
      </c>
      <c r="AP24" s="31">
        <v>1.47</v>
      </c>
      <c r="AQ24" s="31">
        <v>0</v>
      </c>
      <c r="AR24" s="31">
        <v>1.88</v>
      </c>
      <c r="AS24" s="31">
        <v>0</v>
      </c>
      <c r="AT24" s="31">
        <v>0</v>
      </c>
      <c r="AU24" s="31">
        <v>0</v>
      </c>
      <c r="AV24" s="31">
        <v>1.06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200.46</v>
      </c>
      <c r="CC24" s="30">
        <v>4.07</v>
      </c>
      <c r="CE24" s="28">
        <v>0.09</v>
      </c>
      <c r="CG24" s="28">
        <v>0.24</v>
      </c>
      <c r="CH24" s="28">
        <v>0.06</v>
      </c>
      <c r="CI24" s="28">
        <v>0.15</v>
      </c>
      <c r="CJ24" s="28">
        <v>12</v>
      </c>
      <c r="CK24" s="28">
        <v>4.92</v>
      </c>
      <c r="CL24" s="28">
        <v>8.4600000000000009</v>
      </c>
      <c r="CM24" s="28">
        <v>0</v>
      </c>
      <c r="CN24" s="28">
        <v>0</v>
      </c>
      <c r="CO24" s="28">
        <v>0</v>
      </c>
      <c r="CP24" s="28">
        <v>7</v>
      </c>
      <c r="CQ24" s="28">
        <v>0</v>
      </c>
      <c r="CR24" s="28">
        <v>2.4700000000000002</v>
      </c>
    </row>
    <row r="25" spans="1:96" s="36" customFormat="1" ht="11.4">
      <c r="B25" s="37" t="s">
        <v>106</v>
      </c>
      <c r="C25" s="38"/>
      <c r="D25" s="38">
        <v>22.98</v>
      </c>
      <c r="E25" s="38">
        <v>12.37</v>
      </c>
      <c r="F25" s="38">
        <v>26.79</v>
      </c>
      <c r="G25" s="38">
        <v>15.41</v>
      </c>
      <c r="H25" s="38">
        <v>79.569999999999993</v>
      </c>
      <c r="I25" s="38">
        <v>642.13</v>
      </c>
      <c r="J25" s="39">
        <v>9.67</v>
      </c>
      <c r="K25" s="39">
        <v>9.43</v>
      </c>
      <c r="L25" s="39">
        <v>0</v>
      </c>
      <c r="M25" s="39">
        <v>0</v>
      </c>
      <c r="N25" s="39">
        <v>20.059999999999999</v>
      </c>
      <c r="O25" s="39">
        <v>51.63</v>
      </c>
      <c r="P25" s="39">
        <v>7.87</v>
      </c>
      <c r="Q25" s="39">
        <v>0</v>
      </c>
      <c r="R25" s="39">
        <v>0</v>
      </c>
      <c r="S25" s="39">
        <v>1.81</v>
      </c>
      <c r="T25" s="39">
        <v>8.65</v>
      </c>
      <c r="U25" s="39">
        <v>1295.1500000000001</v>
      </c>
      <c r="V25" s="39">
        <v>1479.1</v>
      </c>
      <c r="W25" s="39">
        <v>123.02</v>
      </c>
      <c r="X25" s="39">
        <v>95.14</v>
      </c>
      <c r="Y25" s="39">
        <v>435.2</v>
      </c>
      <c r="Z25" s="39">
        <v>8.76</v>
      </c>
      <c r="AA25" s="39">
        <v>4864.7700000000004</v>
      </c>
      <c r="AB25" s="39">
        <v>1928.49</v>
      </c>
      <c r="AC25" s="39">
        <v>6112.53</v>
      </c>
      <c r="AD25" s="39">
        <v>8.2799999999999994</v>
      </c>
      <c r="AE25" s="39">
        <v>0.42</v>
      </c>
      <c r="AF25" s="39">
        <v>1.44</v>
      </c>
      <c r="AG25" s="39">
        <v>7.84</v>
      </c>
      <c r="AH25" s="39">
        <v>14.14</v>
      </c>
      <c r="AI25" s="39">
        <v>48.49</v>
      </c>
      <c r="AJ25" s="39">
        <v>0</v>
      </c>
      <c r="AK25" s="39">
        <v>1482.73</v>
      </c>
      <c r="AL25" s="39">
        <v>1200.78</v>
      </c>
      <c r="AM25" s="39">
        <v>2085.9</v>
      </c>
      <c r="AN25" s="39">
        <v>1813.89</v>
      </c>
      <c r="AO25" s="39">
        <v>560.87</v>
      </c>
      <c r="AP25" s="39">
        <v>1080.1600000000001</v>
      </c>
      <c r="AQ25" s="39">
        <v>336.8</v>
      </c>
      <c r="AR25" s="39">
        <v>1253.05</v>
      </c>
      <c r="AS25" s="39">
        <v>672.3</v>
      </c>
      <c r="AT25" s="39">
        <v>867.34</v>
      </c>
      <c r="AU25" s="39">
        <v>1195.04</v>
      </c>
      <c r="AV25" s="39">
        <v>643.64</v>
      </c>
      <c r="AW25" s="39">
        <v>595.45000000000005</v>
      </c>
      <c r="AX25" s="39">
        <v>3033.09</v>
      </c>
      <c r="AY25" s="39">
        <v>0</v>
      </c>
      <c r="AZ25" s="39">
        <v>764.16</v>
      </c>
      <c r="BA25" s="39">
        <v>568.77</v>
      </c>
      <c r="BB25" s="39">
        <v>471.82</v>
      </c>
      <c r="BC25" s="39">
        <v>227.03</v>
      </c>
      <c r="BD25" s="39">
        <v>0.17</v>
      </c>
      <c r="BE25" s="39">
        <v>0.08</v>
      </c>
      <c r="BF25" s="39">
        <v>0.04</v>
      </c>
      <c r="BG25" s="39">
        <v>0.09</v>
      </c>
      <c r="BH25" s="39">
        <v>0.11</v>
      </c>
      <c r="BI25" s="39">
        <v>0.5</v>
      </c>
      <c r="BJ25" s="39">
        <v>0</v>
      </c>
      <c r="BK25" s="39">
        <v>2.41</v>
      </c>
      <c r="BL25" s="39">
        <v>0</v>
      </c>
      <c r="BM25" s="39">
        <v>1.01</v>
      </c>
      <c r="BN25" s="39">
        <v>0.05</v>
      </c>
      <c r="BO25" s="39">
        <v>0.09</v>
      </c>
      <c r="BP25" s="39">
        <v>0</v>
      </c>
      <c r="BQ25" s="39">
        <v>0.1</v>
      </c>
      <c r="BR25" s="39">
        <v>0.16</v>
      </c>
      <c r="BS25" s="39">
        <v>4.63</v>
      </c>
      <c r="BT25" s="39">
        <v>0</v>
      </c>
      <c r="BU25" s="39">
        <v>0</v>
      </c>
      <c r="BV25" s="39">
        <v>8.65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767.4</v>
      </c>
      <c r="CC25" s="38">
        <f>SUM($CC$17:$CC$24)</f>
        <v>94.56</v>
      </c>
      <c r="CD25" s="36">
        <f>$I$25/$I$51*100</f>
        <v>22.496619183418932</v>
      </c>
      <c r="CE25" s="36">
        <v>5186.18</v>
      </c>
      <c r="CG25" s="36">
        <v>120.97</v>
      </c>
      <c r="CH25" s="36">
        <v>73.150000000000006</v>
      </c>
      <c r="CI25" s="36">
        <v>97.06</v>
      </c>
      <c r="CJ25" s="36">
        <v>5854.62</v>
      </c>
      <c r="CK25" s="36">
        <v>2874.15</v>
      </c>
      <c r="CL25" s="36">
        <v>4364.38</v>
      </c>
      <c r="CM25" s="36">
        <v>103.75</v>
      </c>
      <c r="CN25" s="36">
        <v>64.569999999999993</v>
      </c>
      <c r="CO25" s="36">
        <v>84.19</v>
      </c>
      <c r="CP25" s="36">
        <v>8.0399999999999991</v>
      </c>
      <c r="CQ25" s="36">
        <v>2.72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 ht="24">
      <c r="A27" s="32" t="str">
        <f>""</f>
        <v/>
      </c>
      <c r="B27" s="33" t="s">
        <v>108</v>
      </c>
      <c r="C27" s="34" t="str">
        <f>"135"</f>
        <v>135</v>
      </c>
      <c r="D27" s="34">
        <v>3.92</v>
      </c>
      <c r="E27" s="34">
        <v>5.54</v>
      </c>
      <c r="F27" s="34">
        <v>3.38</v>
      </c>
      <c r="G27" s="34">
        <v>0</v>
      </c>
      <c r="H27" s="34">
        <v>14.85</v>
      </c>
      <c r="I27" s="34">
        <v>106.91999999999999</v>
      </c>
      <c r="J27" s="35">
        <v>1.22</v>
      </c>
      <c r="K27" s="35">
        <v>0</v>
      </c>
      <c r="L27" s="35">
        <v>0</v>
      </c>
      <c r="M27" s="35">
        <v>0</v>
      </c>
      <c r="N27" s="35">
        <v>14.85</v>
      </c>
      <c r="O27" s="35">
        <v>0</v>
      </c>
      <c r="P27" s="35">
        <v>0</v>
      </c>
      <c r="Q27" s="35">
        <v>0</v>
      </c>
      <c r="R27" s="35">
        <v>0</v>
      </c>
      <c r="S27" s="35">
        <v>1.49</v>
      </c>
      <c r="T27" s="35">
        <v>1.22</v>
      </c>
      <c r="U27" s="35">
        <v>67.5</v>
      </c>
      <c r="V27" s="35">
        <v>205.2</v>
      </c>
      <c r="W27" s="35">
        <v>167.4</v>
      </c>
      <c r="X27" s="35">
        <v>20.25</v>
      </c>
      <c r="Y27" s="35">
        <v>128.25</v>
      </c>
      <c r="Z27" s="35">
        <v>0.14000000000000001</v>
      </c>
      <c r="AA27" s="35">
        <v>13.5</v>
      </c>
      <c r="AB27" s="35">
        <v>0</v>
      </c>
      <c r="AC27" s="35">
        <v>13.5</v>
      </c>
      <c r="AD27" s="35">
        <v>0</v>
      </c>
      <c r="AE27" s="35">
        <v>0.04</v>
      </c>
      <c r="AF27" s="35">
        <v>0.2</v>
      </c>
      <c r="AG27" s="35">
        <v>0.27</v>
      </c>
      <c r="AH27" s="35">
        <v>1.62</v>
      </c>
      <c r="AI27" s="35">
        <v>0.81</v>
      </c>
      <c r="AJ27" s="35">
        <v>0</v>
      </c>
      <c r="AK27" s="35">
        <v>436.05</v>
      </c>
      <c r="AL27" s="35">
        <v>405</v>
      </c>
      <c r="AM27" s="35">
        <v>607.5</v>
      </c>
      <c r="AN27" s="35">
        <v>522.45000000000005</v>
      </c>
      <c r="AO27" s="35">
        <v>155.25</v>
      </c>
      <c r="AP27" s="35">
        <v>291.60000000000002</v>
      </c>
      <c r="AQ27" s="35">
        <v>97.2</v>
      </c>
      <c r="AR27" s="35">
        <v>303.75</v>
      </c>
      <c r="AS27" s="35">
        <v>216</v>
      </c>
      <c r="AT27" s="35">
        <v>234.9</v>
      </c>
      <c r="AU27" s="35">
        <v>464.4</v>
      </c>
      <c r="AV27" s="35">
        <v>210.6</v>
      </c>
      <c r="AW27" s="35">
        <v>125.55</v>
      </c>
      <c r="AX27" s="35">
        <v>1210.95</v>
      </c>
      <c r="AY27" s="35">
        <v>0</v>
      </c>
      <c r="AZ27" s="35">
        <v>699.3</v>
      </c>
      <c r="BA27" s="35">
        <v>375.3</v>
      </c>
      <c r="BB27" s="35">
        <v>326.7</v>
      </c>
      <c r="BC27" s="35">
        <v>67.5</v>
      </c>
      <c r="BD27" s="35">
        <v>0.14000000000000001</v>
      </c>
      <c r="BE27" s="35">
        <v>0.09</v>
      </c>
      <c r="BF27" s="35">
        <v>0.05</v>
      </c>
      <c r="BG27" s="35">
        <v>0.11</v>
      </c>
      <c r="BH27" s="35">
        <v>0.12</v>
      </c>
      <c r="BI27" s="35">
        <v>0.61</v>
      </c>
      <c r="BJ27" s="35">
        <v>0.04</v>
      </c>
      <c r="BK27" s="35">
        <v>0.76</v>
      </c>
      <c r="BL27" s="35">
        <v>0.03</v>
      </c>
      <c r="BM27" s="35">
        <v>0.42</v>
      </c>
      <c r="BN27" s="35">
        <v>0.05</v>
      </c>
      <c r="BO27" s="35">
        <v>0</v>
      </c>
      <c r="BP27" s="35">
        <v>0</v>
      </c>
      <c r="BQ27" s="35">
        <v>0.05</v>
      </c>
      <c r="BR27" s="35">
        <v>0.11</v>
      </c>
      <c r="BS27" s="35">
        <v>0.93</v>
      </c>
      <c r="BT27" s="35">
        <v>0.01</v>
      </c>
      <c r="BU27" s="35">
        <v>0</v>
      </c>
      <c r="BV27" s="35">
        <v>0.03</v>
      </c>
      <c r="BW27" s="35">
        <v>0.04</v>
      </c>
      <c r="BX27" s="35">
        <v>0.11</v>
      </c>
      <c r="BY27" s="35">
        <v>0</v>
      </c>
      <c r="BZ27" s="35">
        <v>0</v>
      </c>
      <c r="CA27" s="35">
        <v>0</v>
      </c>
      <c r="CB27" s="35">
        <v>116.78</v>
      </c>
      <c r="CC27" s="34">
        <v>33</v>
      </c>
      <c r="CE27" s="32">
        <v>13.5</v>
      </c>
      <c r="CG27" s="32">
        <v>12.15</v>
      </c>
      <c r="CH27" s="32">
        <v>12.15</v>
      </c>
      <c r="CI27" s="32">
        <v>12.15</v>
      </c>
      <c r="CJ27" s="32">
        <v>0</v>
      </c>
      <c r="CK27" s="32">
        <v>0</v>
      </c>
      <c r="CL27" s="32">
        <v>0</v>
      </c>
      <c r="CM27" s="32">
        <v>2.7</v>
      </c>
      <c r="CN27" s="32">
        <v>2.7</v>
      </c>
      <c r="CO27" s="32">
        <v>2.7</v>
      </c>
      <c r="CP27" s="32">
        <v>0</v>
      </c>
      <c r="CQ27" s="32">
        <v>0</v>
      </c>
      <c r="CR27" s="32">
        <v>27.5</v>
      </c>
    </row>
    <row r="28" spans="1:96" s="28" customFormat="1">
      <c r="A28" s="28" t="str">
        <f>"11/3"</f>
        <v>11/3</v>
      </c>
      <c r="B28" s="29" t="s">
        <v>109</v>
      </c>
      <c r="C28" s="30" t="str">
        <f>"20"</f>
        <v>20</v>
      </c>
      <c r="D28" s="30">
        <v>2.8</v>
      </c>
      <c r="E28" s="30">
        <v>0</v>
      </c>
      <c r="F28" s="30">
        <v>2.7</v>
      </c>
      <c r="G28" s="30">
        <v>0</v>
      </c>
      <c r="H28" s="30">
        <v>18.34</v>
      </c>
      <c r="I28" s="30">
        <v>107.712</v>
      </c>
      <c r="J28" s="31">
        <v>0.42</v>
      </c>
      <c r="K28" s="31">
        <v>0</v>
      </c>
      <c r="L28" s="31">
        <v>0</v>
      </c>
      <c r="M28" s="31">
        <v>0</v>
      </c>
      <c r="N28" s="31">
        <v>7.72</v>
      </c>
      <c r="O28" s="31">
        <v>10.16</v>
      </c>
      <c r="P28" s="31">
        <v>0.46</v>
      </c>
      <c r="Q28" s="31">
        <v>0</v>
      </c>
      <c r="R28" s="31">
        <v>0</v>
      </c>
      <c r="S28" s="31">
        <v>0.1</v>
      </c>
      <c r="T28" s="31">
        <v>0.2</v>
      </c>
      <c r="U28" s="31">
        <v>66</v>
      </c>
      <c r="V28" s="31">
        <v>22</v>
      </c>
      <c r="W28" s="31">
        <v>5.8</v>
      </c>
      <c r="X28" s="31">
        <v>4</v>
      </c>
      <c r="Y28" s="31">
        <v>18</v>
      </c>
      <c r="Z28" s="31">
        <v>0.42</v>
      </c>
      <c r="AA28" s="31">
        <v>2</v>
      </c>
      <c r="AB28" s="31">
        <v>1.6</v>
      </c>
      <c r="AC28" s="31">
        <v>2.2000000000000002</v>
      </c>
      <c r="AD28" s="31">
        <v>0.7</v>
      </c>
      <c r="AE28" s="31">
        <v>0.02</v>
      </c>
      <c r="AF28" s="31">
        <v>0.01</v>
      </c>
      <c r="AG28" s="31">
        <v>0.14000000000000001</v>
      </c>
      <c r="AH28" s="31">
        <v>0.38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0.9</v>
      </c>
      <c r="CC28" s="30">
        <v>3.22</v>
      </c>
      <c r="CE28" s="28">
        <v>2.27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2.68</v>
      </c>
    </row>
    <row r="29" spans="1:96" s="36" customFormat="1" ht="11.4">
      <c r="B29" s="37" t="s">
        <v>110</v>
      </c>
      <c r="C29" s="38"/>
      <c r="D29" s="38">
        <v>6.72</v>
      </c>
      <c r="E29" s="38">
        <v>5.54</v>
      </c>
      <c r="F29" s="38">
        <v>6.08</v>
      </c>
      <c r="G29" s="38">
        <v>0</v>
      </c>
      <c r="H29" s="38">
        <v>33.19</v>
      </c>
      <c r="I29" s="38">
        <v>214.63</v>
      </c>
      <c r="J29" s="39">
        <v>1.64</v>
      </c>
      <c r="K29" s="39">
        <v>0</v>
      </c>
      <c r="L29" s="39">
        <v>0</v>
      </c>
      <c r="M29" s="39">
        <v>0</v>
      </c>
      <c r="N29" s="39">
        <v>22.57</v>
      </c>
      <c r="O29" s="39">
        <v>10.16</v>
      </c>
      <c r="P29" s="39">
        <v>0.46</v>
      </c>
      <c r="Q29" s="39">
        <v>0</v>
      </c>
      <c r="R29" s="39">
        <v>0</v>
      </c>
      <c r="S29" s="39">
        <v>1.59</v>
      </c>
      <c r="T29" s="39">
        <v>1.42</v>
      </c>
      <c r="U29" s="39">
        <v>133.5</v>
      </c>
      <c r="V29" s="39">
        <v>227.2</v>
      </c>
      <c r="W29" s="39">
        <v>173.2</v>
      </c>
      <c r="X29" s="39">
        <v>24.25</v>
      </c>
      <c r="Y29" s="39">
        <v>146.25</v>
      </c>
      <c r="Z29" s="39">
        <v>0.56000000000000005</v>
      </c>
      <c r="AA29" s="39">
        <v>15.5</v>
      </c>
      <c r="AB29" s="39">
        <v>1.6</v>
      </c>
      <c r="AC29" s="39">
        <v>15.7</v>
      </c>
      <c r="AD29" s="39">
        <v>0.7</v>
      </c>
      <c r="AE29" s="39">
        <v>0.06</v>
      </c>
      <c r="AF29" s="39">
        <v>0.21</v>
      </c>
      <c r="AG29" s="39">
        <v>0.41</v>
      </c>
      <c r="AH29" s="39">
        <v>2</v>
      </c>
      <c r="AI29" s="39">
        <v>0.81</v>
      </c>
      <c r="AJ29" s="39">
        <v>0</v>
      </c>
      <c r="AK29" s="39">
        <v>436.05</v>
      </c>
      <c r="AL29" s="39">
        <v>405</v>
      </c>
      <c r="AM29" s="39">
        <v>607.5</v>
      </c>
      <c r="AN29" s="39">
        <v>522.45000000000005</v>
      </c>
      <c r="AO29" s="39">
        <v>155.25</v>
      </c>
      <c r="AP29" s="39">
        <v>291.60000000000002</v>
      </c>
      <c r="AQ29" s="39">
        <v>97.2</v>
      </c>
      <c r="AR29" s="39">
        <v>303.75</v>
      </c>
      <c r="AS29" s="39">
        <v>216</v>
      </c>
      <c r="AT29" s="39">
        <v>234.9</v>
      </c>
      <c r="AU29" s="39">
        <v>464.4</v>
      </c>
      <c r="AV29" s="39">
        <v>210.6</v>
      </c>
      <c r="AW29" s="39">
        <v>125.55</v>
      </c>
      <c r="AX29" s="39">
        <v>1210.95</v>
      </c>
      <c r="AY29" s="39">
        <v>0</v>
      </c>
      <c r="AZ29" s="39">
        <v>699.3</v>
      </c>
      <c r="BA29" s="39">
        <v>375.3</v>
      </c>
      <c r="BB29" s="39">
        <v>326.7</v>
      </c>
      <c r="BC29" s="39">
        <v>67.5</v>
      </c>
      <c r="BD29" s="39">
        <v>0.14000000000000001</v>
      </c>
      <c r="BE29" s="39">
        <v>0.09</v>
      </c>
      <c r="BF29" s="39">
        <v>0.05</v>
      </c>
      <c r="BG29" s="39">
        <v>0.11</v>
      </c>
      <c r="BH29" s="39">
        <v>0.12</v>
      </c>
      <c r="BI29" s="39">
        <v>0.61</v>
      </c>
      <c r="BJ29" s="39">
        <v>0.04</v>
      </c>
      <c r="BK29" s="39">
        <v>0.76</v>
      </c>
      <c r="BL29" s="39">
        <v>0.03</v>
      </c>
      <c r="BM29" s="39">
        <v>0.42</v>
      </c>
      <c r="BN29" s="39">
        <v>0.05</v>
      </c>
      <c r="BO29" s="39">
        <v>0</v>
      </c>
      <c r="BP29" s="39">
        <v>0</v>
      </c>
      <c r="BQ29" s="39">
        <v>0.05</v>
      </c>
      <c r="BR29" s="39">
        <v>0.11</v>
      </c>
      <c r="BS29" s="39">
        <v>0.93</v>
      </c>
      <c r="BT29" s="39">
        <v>0.01</v>
      </c>
      <c r="BU29" s="39">
        <v>0</v>
      </c>
      <c r="BV29" s="39">
        <v>0.03</v>
      </c>
      <c r="BW29" s="39">
        <v>0.04</v>
      </c>
      <c r="BX29" s="39">
        <v>0.11</v>
      </c>
      <c r="BY29" s="39">
        <v>0</v>
      </c>
      <c r="BZ29" s="39">
        <v>0</v>
      </c>
      <c r="CA29" s="39">
        <v>0</v>
      </c>
      <c r="CB29" s="39">
        <v>117.68</v>
      </c>
      <c r="CC29" s="38">
        <f>SUM($CC$26:$CC$28)</f>
        <v>36.22</v>
      </c>
      <c r="CD29" s="36">
        <f>$I$29/$I$51*100</f>
        <v>7.51942655745286</v>
      </c>
      <c r="CE29" s="36">
        <v>15.77</v>
      </c>
      <c r="CG29" s="36">
        <v>12.15</v>
      </c>
      <c r="CH29" s="36">
        <v>12.15</v>
      </c>
      <c r="CI29" s="36">
        <v>12.15</v>
      </c>
      <c r="CJ29" s="36">
        <v>0</v>
      </c>
      <c r="CK29" s="36">
        <v>0</v>
      </c>
      <c r="CL29" s="36">
        <v>0</v>
      </c>
      <c r="CM29" s="36">
        <v>2.7</v>
      </c>
      <c r="CN29" s="36">
        <v>2.7</v>
      </c>
      <c r="CO29" s="36">
        <v>2.7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"47/3"</f>
        <v>47/3</v>
      </c>
      <c r="B32" s="33" t="s">
        <v>93</v>
      </c>
      <c r="C32" s="34" t="str">
        <f>"250"</f>
        <v>250</v>
      </c>
      <c r="D32" s="34">
        <v>10.75</v>
      </c>
      <c r="E32" s="34">
        <v>2.95</v>
      </c>
      <c r="F32" s="34">
        <v>8.1199999999999992</v>
      </c>
      <c r="G32" s="34">
        <v>1</v>
      </c>
      <c r="H32" s="34">
        <v>48.77</v>
      </c>
      <c r="I32" s="34">
        <v>311.21256187500001</v>
      </c>
      <c r="J32" s="35">
        <v>5.09</v>
      </c>
      <c r="K32" s="35">
        <v>0.14000000000000001</v>
      </c>
      <c r="L32" s="35">
        <v>0</v>
      </c>
      <c r="M32" s="35">
        <v>0</v>
      </c>
      <c r="N32" s="35">
        <v>1.26</v>
      </c>
      <c r="O32" s="35">
        <v>45.05</v>
      </c>
      <c r="P32" s="35">
        <v>2.46</v>
      </c>
      <c r="Q32" s="35">
        <v>0</v>
      </c>
      <c r="R32" s="35">
        <v>0</v>
      </c>
      <c r="S32" s="35">
        <v>0.25</v>
      </c>
      <c r="T32" s="35">
        <v>2.2799999999999998</v>
      </c>
      <c r="U32" s="35">
        <v>587.89</v>
      </c>
      <c r="V32" s="35">
        <v>81.790000000000006</v>
      </c>
      <c r="W32" s="35">
        <v>114.39</v>
      </c>
      <c r="X32" s="35">
        <v>14.22</v>
      </c>
      <c r="Y32" s="35">
        <v>112.17</v>
      </c>
      <c r="Z32" s="35">
        <v>1.17</v>
      </c>
      <c r="AA32" s="35">
        <v>34.5</v>
      </c>
      <c r="AB32" s="35">
        <v>32</v>
      </c>
      <c r="AC32" s="35">
        <v>64.13</v>
      </c>
      <c r="AD32" s="35">
        <v>1.34</v>
      </c>
      <c r="AE32" s="35">
        <v>7.0000000000000007E-2</v>
      </c>
      <c r="AF32" s="35">
        <v>0.06</v>
      </c>
      <c r="AG32" s="35">
        <v>0.61</v>
      </c>
      <c r="AH32" s="35">
        <v>3.13</v>
      </c>
      <c r="AI32" s="35">
        <v>0.04</v>
      </c>
      <c r="AJ32" s="35">
        <v>0</v>
      </c>
      <c r="AK32" s="35">
        <v>546.41</v>
      </c>
      <c r="AL32" s="35">
        <v>432</v>
      </c>
      <c r="AM32" s="35">
        <v>822.57</v>
      </c>
      <c r="AN32" s="35">
        <v>365.99</v>
      </c>
      <c r="AO32" s="35">
        <v>176.91</v>
      </c>
      <c r="AP32" s="35">
        <v>338.69</v>
      </c>
      <c r="AQ32" s="35">
        <v>153.36000000000001</v>
      </c>
      <c r="AR32" s="35">
        <v>512.95000000000005</v>
      </c>
      <c r="AS32" s="35">
        <v>314.95</v>
      </c>
      <c r="AT32" s="35">
        <v>378.08</v>
      </c>
      <c r="AU32" s="35">
        <v>411.57</v>
      </c>
      <c r="AV32" s="35">
        <v>323.69</v>
      </c>
      <c r="AW32" s="35">
        <v>302.91000000000003</v>
      </c>
      <c r="AX32" s="35">
        <v>2808.24</v>
      </c>
      <c r="AY32" s="35">
        <v>0</v>
      </c>
      <c r="AZ32" s="35">
        <v>987.2</v>
      </c>
      <c r="BA32" s="35">
        <v>511.31</v>
      </c>
      <c r="BB32" s="35">
        <v>344.66</v>
      </c>
      <c r="BC32" s="35">
        <v>171.83</v>
      </c>
      <c r="BD32" s="35">
        <v>0.15</v>
      </c>
      <c r="BE32" s="35">
        <v>0.08</v>
      </c>
      <c r="BF32" s="35">
        <v>0.08</v>
      </c>
      <c r="BG32" s="35">
        <v>0.22</v>
      </c>
      <c r="BH32" s="35">
        <v>0.22</v>
      </c>
      <c r="BI32" s="35">
        <v>0.7</v>
      </c>
      <c r="BJ32" s="35">
        <v>0.03</v>
      </c>
      <c r="BK32" s="35">
        <v>2.02</v>
      </c>
      <c r="BL32" s="35">
        <v>0.02</v>
      </c>
      <c r="BM32" s="35">
        <v>0.75</v>
      </c>
      <c r="BN32" s="35">
        <v>0.02</v>
      </c>
      <c r="BO32" s="35">
        <v>0</v>
      </c>
      <c r="BP32" s="35">
        <v>0</v>
      </c>
      <c r="BQ32" s="35">
        <v>0.13</v>
      </c>
      <c r="BR32" s="35">
        <v>0.19</v>
      </c>
      <c r="BS32" s="35">
        <v>1.74</v>
      </c>
      <c r="BT32" s="35">
        <v>0</v>
      </c>
      <c r="BU32" s="35">
        <v>0</v>
      </c>
      <c r="BV32" s="35">
        <v>0.46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221</v>
      </c>
      <c r="CC32" s="34">
        <v>21.86</v>
      </c>
      <c r="CE32" s="32">
        <v>39.83</v>
      </c>
      <c r="CG32" s="32">
        <v>48.88</v>
      </c>
      <c r="CH32" s="32">
        <v>26.71</v>
      </c>
      <c r="CI32" s="32">
        <v>37.799999999999997</v>
      </c>
      <c r="CJ32" s="32">
        <v>1429.48</v>
      </c>
      <c r="CK32" s="32">
        <v>1068.42</v>
      </c>
      <c r="CL32" s="32">
        <v>1248.95</v>
      </c>
      <c r="CM32" s="32">
        <v>46</v>
      </c>
      <c r="CN32" s="32">
        <v>28.79</v>
      </c>
      <c r="CO32" s="32">
        <v>37.39</v>
      </c>
      <c r="CP32" s="32">
        <v>0</v>
      </c>
      <c r="CQ32" s="32">
        <v>1.25</v>
      </c>
      <c r="CR32" s="32">
        <v>13.25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10.56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6.4</v>
      </c>
    </row>
    <row r="34" spans="1:96" s="32" customFormat="1">
      <c r="A34" s="32" t="str">
        <f>"10"</f>
        <v>10</v>
      </c>
      <c r="B34" s="33" t="s">
        <v>95</v>
      </c>
      <c r="C34" s="34" t="str">
        <f>"15"</f>
        <v>15</v>
      </c>
      <c r="D34" s="34">
        <v>0.12</v>
      </c>
      <c r="E34" s="34">
        <v>0.12</v>
      </c>
      <c r="F34" s="34">
        <v>10.88</v>
      </c>
      <c r="G34" s="34">
        <v>0</v>
      </c>
      <c r="H34" s="34">
        <v>0.2</v>
      </c>
      <c r="I34" s="34">
        <v>99.096000000000004</v>
      </c>
      <c r="J34" s="35">
        <v>7.07</v>
      </c>
      <c r="K34" s="35">
        <v>0.33</v>
      </c>
      <c r="L34" s="35">
        <v>0</v>
      </c>
      <c r="M34" s="35">
        <v>0</v>
      </c>
      <c r="N34" s="35">
        <v>0.2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0.21</v>
      </c>
      <c r="U34" s="35">
        <v>2.25</v>
      </c>
      <c r="V34" s="35">
        <v>4.5</v>
      </c>
      <c r="W34" s="35">
        <v>3.6</v>
      </c>
      <c r="X34" s="35">
        <v>0</v>
      </c>
      <c r="Y34" s="35">
        <v>4.5</v>
      </c>
      <c r="Z34" s="35">
        <v>0.03</v>
      </c>
      <c r="AA34" s="35">
        <v>60</v>
      </c>
      <c r="AB34" s="35">
        <v>45</v>
      </c>
      <c r="AC34" s="35">
        <v>67.5</v>
      </c>
      <c r="AD34" s="35">
        <v>0.15</v>
      </c>
      <c r="AE34" s="35">
        <v>0</v>
      </c>
      <c r="AF34" s="35">
        <v>0.02</v>
      </c>
      <c r="AG34" s="35">
        <v>0.02</v>
      </c>
      <c r="AH34" s="35">
        <v>0.03</v>
      </c>
      <c r="AI34" s="35">
        <v>0</v>
      </c>
      <c r="AJ34" s="35">
        <v>0</v>
      </c>
      <c r="AK34" s="35">
        <v>6.3</v>
      </c>
      <c r="AL34" s="35">
        <v>6.15</v>
      </c>
      <c r="AM34" s="35">
        <v>11.4</v>
      </c>
      <c r="AN34" s="35">
        <v>6.75</v>
      </c>
      <c r="AO34" s="35">
        <v>2.5499999999999998</v>
      </c>
      <c r="AP34" s="35">
        <v>7.05</v>
      </c>
      <c r="AQ34" s="35">
        <v>6.45</v>
      </c>
      <c r="AR34" s="35">
        <v>6.3</v>
      </c>
      <c r="AS34" s="35">
        <v>5.4</v>
      </c>
      <c r="AT34" s="35">
        <v>3.9</v>
      </c>
      <c r="AU34" s="35">
        <v>8.5500000000000007</v>
      </c>
      <c r="AV34" s="35">
        <v>5.25</v>
      </c>
      <c r="AW34" s="35">
        <v>3.6</v>
      </c>
      <c r="AX34" s="35">
        <v>21.3</v>
      </c>
      <c r="AY34" s="35">
        <v>0</v>
      </c>
      <c r="AZ34" s="35">
        <v>7.2</v>
      </c>
      <c r="BA34" s="35">
        <v>8.1</v>
      </c>
      <c r="BB34" s="35">
        <v>6.3</v>
      </c>
      <c r="BC34" s="35">
        <v>1.5</v>
      </c>
      <c r="BD34" s="35">
        <v>0.4</v>
      </c>
      <c r="BE34" s="35">
        <v>0.18</v>
      </c>
      <c r="BF34" s="35">
        <v>0.1</v>
      </c>
      <c r="BG34" s="35">
        <v>0.23</v>
      </c>
      <c r="BH34" s="35">
        <v>0.26</v>
      </c>
      <c r="BI34" s="35">
        <v>1.19</v>
      </c>
      <c r="BJ34" s="35">
        <v>0</v>
      </c>
      <c r="BK34" s="35">
        <v>3.31</v>
      </c>
      <c r="BL34" s="35">
        <v>0</v>
      </c>
      <c r="BM34" s="35">
        <v>1.02</v>
      </c>
      <c r="BN34" s="35">
        <v>0</v>
      </c>
      <c r="BO34" s="35">
        <v>0</v>
      </c>
      <c r="BP34" s="35">
        <v>0</v>
      </c>
      <c r="BQ34" s="35">
        <v>0.23</v>
      </c>
      <c r="BR34" s="35">
        <v>0.35</v>
      </c>
      <c r="BS34" s="35">
        <v>2.7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3.75</v>
      </c>
      <c r="CC34" s="34">
        <v>16.36</v>
      </c>
      <c r="CE34" s="32">
        <v>67.5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9.92</v>
      </c>
    </row>
    <row r="35" spans="1:96" s="32" customFormat="1">
      <c r="A35" s="32" t="str">
        <f>"2"</f>
        <v>2</v>
      </c>
      <c r="B35" s="33" t="s">
        <v>96</v>
      </c>
      <c r="C35" s="34" t="str">
        <f>"45"</f>
        <v>45</v>
      </c>
      <c r="D35" s="34">
        <v>2.98</v>
      </c>
      <c r="E35" s="34">
        <v>0</v>
      </c>
      <c r="F35" s="34">
        <v>0.3</v>
      </c>
      <c r="G35" s="34">
        <v>0.3</v>
      </c>
      <c r="H35" s="34">
        <v>21.11</v>
      </c>
      <c r="I35" s="34">
        <v>100.75545</v>
      </c>
      <c r="J35" s="35">
        <v>0</v>
      </c>
      <c r="K35" s="35">
        <v>0</v>
      </c>
      <c r="L35" s="35">
        <v>0</v>
      </c>
      <c r="M35" s="35">
        <v>0</v>
      </c>
      <c r="N35" s="35">
        <v>0.5</v>
      </c>
      <c r="O35" s="35">
        <v>20.52</v>
      </c>
      <c r="P35" s="35">
        <v>0.09</v>
      </c>
      <c r="Q35" s="35">
        <v>0</v>
      </c>
      <c r="R35" s="35">
        <v>0</v>
      </c>
      <c r="S35" s="35">
        <v>0</v>
      </c>
      <c r="T35" s="35">
        <v>0.81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143.68</v>
      </c>
      <c r="AL35" s="35">
        <v>149.55000000000001</v>
      </c>
      <c r="AM35" s="35">
        <v>229.03</v>
      </c>
      <c r="AN35" s="35">
        <v>75.95</v>
      </c>
      <c r="AO35" s="35">
        <v>45.02</v>
      </c>
      <c r="AP35" s="35">
        <v>90.05</v>
      </c>
      <c r="AQ35" s="35">
        <v>34.06</v>
      </c>
      <c r="AR35" s="35">
        <v>162.86000000000001</v>
      </c>
      <c r="AS35" s="35">
        <v>101.01</v>
      </c>
      <c r="AT35" s="35">
        <v>140.94</v>
      </c>
      <c r="AU35" s="35">
        <v>116.28</v>
      </c>
      <c r="AV35" s="35">
        <v>61.07</v>
      </c>
      <c r="AW35" s="35">
        <v>108.05</v>
      </c>
      <c r="AX35" s="35">
        <v>903.58</v>
      </c>
      <c r="AY35" s="35">
        <v>0</v>
      </c>
      <c r="AZ35" s="35">
        <v>294.41000000000003</v>
      </c>
      <c r="BA35" s="35">
        <v>128.02000000000001</v>
      </c>
      <c r="BB35" s="35">
        <v>84.96</v>
      </c>
      <c r="BC35" s="35">
        <v>67.34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17.600000000000001</v>
      </c>
      <c r="CC35" s="34">
        <v>2.52</v>
      </c>
      <c r="CE35" s="32">
        <v>0</v>
      </c>
      <c r="CG35" s="32">
        <v>0</v>
      </c>
      <c r="CH35" s="32">
        <v>0</v>
      </c>
      <c r="CI35" s="32">
        <v>0</v>
      </c>
      <c r="CJ35" s="32">
        <v>715.48</v>
      </c>
      <c r="CK35" s="32">
        <v>275.64999999999998</v>
      </c>
      <c r="CL35" s="32">
        <v>495.56</v>
      </c>
      <c r="CM35" s="32">
        <v>5.72</v>
      </c>
      <c r="CN35" s="32">
        <v>5.72</v>
      </c>
      <c r="CO35" s="32">
        <v>5.72</v>
      </c>
      <c r="CP35" s="32">
        <v>0</v>
      </c>
      <c r="CQ35" s="32">
        <v>0</v>
      </c>
      <c r="CR35" s="32">
        <v>2.1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19.03</v>
      </c>
      <c r="E37" s="38">
        <v>8.15</v>
      </c>
      <c r="F37" s="38">
        <v>23.91</v>
      </c>
      <c r="G37" s="38">
        <v>1.32</v>
      </c>
      <c r="H37" s="38">
        <v>76.290000000000006</v>
      </c>
      <c r="I37" s="38">
        <v>596.94000000000005</v>
      </c>
      <c r="J37" s="39">
        <v>13.36</v>
      </c>
      <c r="K37" s="39">
        <v>0.47</v>
      </c>
      <c r="L37" s="39">
        <v>0</v>
      </c>
      <c r="M37" s="39">
        <v>0</v>
      </c>
      <c r="N37" s="39">
        <v>8.11</v>
      </c>
      <c r="O37" s="39">
        <v>65.569999999999993</v>
      </c>
      <c r="P37" s="39">
        <v>2.6</v>
      </c>
      <c r="Q37" s="39">
        <v>0</v>
      </c>
      <c r="R37" s="39">
        <v>0</v>
      </c>
      <c r="S37" s="39">
        <v>0.25</v>
      </c>
      <c r="T37" s="39">
        <v>3.73</v>
      </c>
      <c r="U37" s="39">
        <v>643.79999999999995</v>
      </c>
      <c r="V37" s="39">
        <v>142.46</v>
      </c>
      <c r="W37" s="39">
        <v>140.16999999999999</v>
      </c>
      <c r="X37" s="39">
        <v>19.02</v>
      </c>
      <c r="Y37" s="39">
        <v>193.47</v>
      </c>
      <c r="Z37" s="39">
        <v>2.2200000000000002</v>
      </c>
      <c r="AA37" s="39">
        <v>194.5</v>
      </c>
      <c r="AB37" s="39">
        <v>101</v>
      </c>
      <c r="AC37" s="39">
        <v>235.63</v>
      </c>
      <c r="AD37" s="39">
        <v>1.73</v>
      </c>
      <c r="AE37" s="39">
        <v>0.1</v>
      </c>
      <c r="AF37" s="39">
        <v>0.25</v>
      </c>
      <c r="AG37" s="39">
        <v>0.71</v>
      </c>
      <c r="AH37" s="39">
        <v>4.5999999999999996</v>
      </c>
      <c r="AI37" s="39">
        <v>0.04</v>
      </c>
      <c r="AJ37" s="39">
        <v>0</v>
      </c>
      <c r="AK37" s="39">
        <v>1005.19</v>
      </c>
      <c r="AL37" s="39">
        <v>826.51</v>
      </c>
      <c r="AM37" s="39">
        <v>1495.4</v>
      </c>
      <c r="AN37" s="39">
        <v>809.89</v>
      </c>
      <c r="AO37" s="39">
        <v>394.08</v>
      </c>
      <c r="AP37" s="39">
        <v>679.78</v>
      </c>
      <c r="AQ37" s="39">
        <v>275.47000000000003</v>
      </c>
      <c r="AR37" s="39">
        <v>942.92</v>
      </c>
      <c r="AS37" s="39">
        <v>705.36</v>
      </c>
      <c r="AT37" s="39">
        <v>837.72</v>
      </c>
      <c r="AU37" s="39">
        <v>1027.99</v>
      </c>
      <c r="AV37" s="39">
        <v>526.02</v>
      </c>
      <c r="AW37" s="39">
        <v>580.96</v>
      </c>
      <c r="AX37" s="39">
        <v>4442.33</v>
      </c>
      <c r="AY37" s="39">
        <v>5.6</v>
      </c>
      <c r="AZ37" s="39">
        <v>1447.2</v>
      </c>
      <c r="BA37" s="39">
        <v>1018.63</v>
      </c>
      <c r="BB37" s="39">
        <v>626.32000000000005</v>
      </c>
      <c r="BC37" s="39">
        <v>357.86</v>
      </c>
      <c r="BD37" s="39">
        <v>0.55000000000000004</v>
      </c>
      <c r="BE37" s="39">
        <v>0.26</v>
      </c>
      <c r="BF37" s="39">
        <v>0.18</v>
      </c>
      <c r="BG37" s="39">
        <v>0.45</v>
      </c>
      <c r="BH37" s="39">
        <v>0.48</v>
      </c>
      <c r="BI37" s="39">
        <v>1.89</v>
      </c>
      <c r="BJ37" s="39">
        <v>0.03</v>
      </c>
      <c r="BK37" s="39">
        <v>5.37</v>
      </c>
      <c r="BL37" s="39">
        <v>0.02</v>
      </c>
      <c r="BM37" s="39">
        <v>1.78</v>
      </c>
      <c r="BN37" s="39">
        <v>0.02</v>
      </c>
      <c r="BO37" s="39">
        <v>0</v>
      </c>
      <c r="BP37" s="39">
        <v>0</v>
      </c>
      <c r="BQ37" s="39">
        <v>0.36</v>
      </c>
      <c r="BR37" s="39">
        <v>0.54</v>
      </c>
      <c r="BS37" s="39">
        <v>4.4800000000000004</v>
      </c>
      <c r="BT37" s="39">
        <v>0</v>
      </c>
      <c r="BU37" s="39">
        <v>0</v>
      </c>
      <c r="BV37" s="39">
        <v>0.72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472.04</v>
      </c>
      <c r="CC37" s="38">
        <f>SUM($CC$31:$CC$36)</f>
        <v>52.45</v>
      </c>
      <c r="CD37" s="36">
        <f>$I$37/$I$51*100</f>
        <v>20.913416061155996</v>
      </c>
      <c r="CE37" s="36">
        <v>211.33</v>
      </c>
      <c r="CG37" s="36">
        <v>58.92</v>
      </c>
      <c r="CH37" s="36">
        <v>35.01</v>
      </c>
      <c r="CI37" s="36">
        <v>46.97</v>
      </c>
      <c r="CJ37" s="36">
        <v>3520.96</v>
      </c>
      <c r="CK37" s="36">
        <v>2204.87</v>
      </c>
      <c r="CL37" s="36">
        <v>2862.92</v>
      </c>
      <c r="CM37" s="36">
        <v>63.98</v>
      </c>
      <c r="CN37" s="36">
        <v>42.02</v>
      </c>
      <c r="CO37" s="36">
        <v>53</v>
      </c>
      <c r="CP37" s="36">
        <v>6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"20/2"</f>
        <v>20/2</v>
      </c>
      <c r="B39" s="33" t="s">
        <v>100</v>
      </c>
      <c r="C39" s="34" t="str">
        <f>"100"</f>
        <v>100</v>
      </c>
      <c r="D39" s="34">
        <v>1.05</v>
      </c>
      <c r="E39" s="34">
        <v>0</v>
      </c>
      <c r="F39" s="34">
        <v>6.05</v>
      </c>
      <c r="G39" s="34">
        <v>6.05</v>
      </c>
      <c r="H39" s="34">
        <v>5.08</v>
      </c>
      <c r="I39" s="34">
        <v>77.437149999999988</v>
      </c>
      <c r="J39" s="35">
        <v>0.75</v>
      </c>
      <c r="K39" s="35">
        <v>3.9</v>
      </c>
      <c r="L39" s="35">
        <v>0</v>
      </c>
      <c r="M39" s="35">
        <v>0</v>
      </c>
      <c r="N39" s="35">
        <v>3.45</v>
      </c>
      <c r="O39" s="35">
        <v>0.25</v>
      </c>
      <c r="P39" s="35">
        <v>1.38</v>
      </c>
      <c r="Q39" s="35">
        <v>0</v>
      </c>
      <c r="R39" s="35">
        <v>0</v>
      </c>
      <c r="S39" s="35">
        <v>0.64</v>
      </c>
      <c r="T39" s="35">
        <v>1.1299999999999999</v>
      </c>
      <c r="U39" s="35">
        <v>192.33</v>
      </c>
      <c r="V39" s="35">
        <v>251.37</v>
      </c>
      <c r="W39" s="35">
        <v>13.96</v>
      </c>
      <c r="X39" s="35">
        <v>16.82</v>
      </c>
      <c r="Y39" s="35">
        <v>23.22</v>
      </c>
      <c r="Z39" s="35">
        <v>0.79</v>
      </c>
      <c r="AA39" s="35">
        <v>0</v>
      </c>
      <c r="AB39" s="35">
        <v>847.7</v>
      </c>
      <c r="AC39" s="35">
        <v>143.9</v>
      </c>
      <c r="AD39" s="35">
        <v>3.31</v>
      </c>
      <c r="AE39" s="35">
        <v>0.06</v>
      </c>
      <c r="AF39" s="35">
        <v>0.04</v>
      </c>
      <c r="AG39" s="35">
        <v>0.51</v>
      </c>
      <c r="AH39" s="35">
        <v>0.71</v>
      </c>
      <c r="AI39" s="35">
        <v>49</v>
      </c>
      <c r="AJ39" s="35">
        <v>0</v>
      </c>
      <c r="AK39" s="35">
        <v>25.87</v>
      </c>
      <c r="AL39" s="35">
        <v>27.15</v>
      </c>
      <c r="AM39" s="35">
        <v>36.020000000000003</v>
      </c>
      <c r="AN39" s="35">
        <v>41.65</v>
      </c>
      <c r="AO39" s="35">
        <v>6.96</v>
      </c>
      <c r="AP39" s="35">
        <v>29.35</v>
      </c>
      <c r="AQ39" s="35">
        <v>7.6</v>
      </c>
      <c r="AR39" s="35">
        <v>26.51</v>
      </c>
      <c r="AS39" s="35">
        <v>21.17</v>
      </c>
      <c r="AT39" s="35">
        <v>21.41</v>
      </c>
      <c r="AU39" s="35">
        <v>108.19</v>
      </c>
      <c r="AV39" s="35">
        <v>14.6</v>
      </c>
      <c r="AW39" s="35">
        <v>15.68</v>
      </c>
      <c r="AX39" s="35">
        <v>402.98</v>
      </c>
      <c r="AY39" s="35">
        <v>0</v>
      </c>
      <c r="AZ39" s="35">
        <v>14.9</v>
      </c>
      <c r="BA39" s="35">
        <v>20.38</v>
      </c>
      <c r="BB39" s="35">
        <v>24.01</v>
      </c>
      <c r="BC39" s="35">
        <v>5.24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87.26</v>
      </c>
      <c r="CC39" s="34">
        <v>21.45</v>
      </c>
      <c r="CE39" s="32">
        <v>141.28</v>
      </c>
      <c r="CG39" s="32">
        <v>13.37</v>
      </c>
      <c r="CH39" s="32">
        <v>7.27</v>
      </c>
      <c r="CI39" s="32">
        <v>10.32</v>
      </c>
      <c r="CJ39" s="32">
        <v>492.7</v>
      </c>
      <c r="CK39" s="32">
        <v>117.95</v>
      </c>
      <c r="CL39" s="32">
        <v>305.33</v>
      </c>
      <c r="CM39" s="32">
        <v>2.0099999999999998</v>
      </c>
      <c r="CN39" s="32">
        <v>1.1399999999999999</v>
      </c>
      <c r="CO39" s="32">
        <v>1.57</v>
      </c>
      <c r="CP39" s="32">
        <v>0</v>
      </c>
      <c r="CQ39" s="32">
        <v>0.5</v>
      </c>
      <c r="CR39" s="32">
        <v>13</v>
      </c>
    </row>
    <row r="40" spans="1:96" s="32" customFormat="1">
      <c r="A40" s="32" t="str">
        <f>"4/2"</f>
        <v>4/2</v>
      </c>
      <c r="B40" s="33" t="s">
        <v>101</v>
      </c>
      <c r="C40" s="34" t="str">
        <f>"250"</f>
        <v>250</v>
      </c>
      <c r="D40" s="34">
        <v>2.1800000000000002</v>
      </c>
      <c r="E40" s="34">
        <v>0</v>
      </c>
      <c r="F40" s="34">
        <v>5.47</v>
      </c>
      <c r="G40" s="34">
        <v>5.27</v>
      </c>
      <c r="H40" s="34">
        <v>17.260000000000002</v>
      </c>
      <c r="I40" s="34">
        <v>121.44996759999999</v>
      </c>
      <c r="J40" s="35">
        <v>1.24</v>
      </c>
      <c r="K40" s="35">
        <v>3.25</v>
      </c>
      <c r="L40" s="35">
        <v>0</v>
      </c>
      <c r="M40" s="35">
        <v>0</v>
      </c>
      <c r="N40" s="35">
        <v>8.6</v>
      </c>
      <c r="O40" s="35">
        <v>6.07</v>
      </c>
      <c r="P40" s="35">
        <v>2.59</v>
      </c>
      <c r="Q40" s="35">
        <v>0</v>
      </c>
      <c r="R40" s="35">
        <v>0</v>
      </c>
      <c r="S40" s="35">
        <v>0.26</v>
      </c>
      <c r="T40" s="35">
        <v>2.69</v>
      </c>
      <c r="U40" s="35">
        <v>541</v>
      </c>
      <c r="V40" s="35">
        <v>428.53</v>
      </c>
      <c r="W40" s="35">
        <v>40.020000000000003</v>
      </c>
      <c r="X40" s="35">
        <v>26.88</v>
      </c>
      <c r="Y40" s="35">
        <v>61.67</v>
      </c>
      <c r="Z40" s="35">
        <v>1.34</v>
      </c>
      <c r="AA40" s="35">
        <v>3.78</v>
      </c>
      <c r="AB40" s="35">
        <v>974.33</v>
      </c>
      <c r="AC40" s="35">
        <v>209.38</v>
      </c>
      <c r="AD40" s="35">
        <v>2.39</v>
      </c>
      <c r="AE40" s="35">
        <v>0.06</v>
      </c>
      <c r="AF40" s="35">
        <v>0.06</v>
      </c>
      <c r="AG40" s="35">
        <v>0.66</v>
      </c>
      <c r="AH40" s="35">
        <v>1.26</v>
      </c>
      <c r="AI40" s="35">
        <v>6.82</v>
      </c>
      <c r="AJ40" s="35">
        <v>0</v>
      </c>
      <c r="AK40" s="35">
        <v>108.66</v>
      </c>
      <c r="AL40" s="35">
        <v>103.47</v>
      </c>
      <c r="AM40" s="35">
        <v>164.61</v>
      </c>
      <c r="AN40" s="35">
        <v>184.63</v>
      </c>
      <c r="AO40" s="35">
        <v>47.93</v>
      </c>
      <c r="AP40" s="35">
        <v>103.38</v>
      </c>
      <c r="AQ40" s="35">
        <v>30.59</v>
      </c>
      <c r="AR40" s="35">
        <v>95.4</v>
      </c>
      <c r="AS40" s="35">
        <v>121.6</v>
      </c>
      <c r="AT40" s="35">
        <v>179.38</v>
      </c>
      <c r="AU40" s="35">
        <v>358.69</v>
      </c>
      <c r="AV40" s="35">
        <v>58.35</v>
      </c>
      <c r="AW40" s="35">
        <v>101.68</v>
      </c>
      <c r="AX40" s="35">
        <v>479.47</v>
      </c>
      <c r="AY40" s="35">
        <v>0</v>
      </c>
      <c r="AZ40" s="35">
        <v>95.34</v>
      </c>
      <c r="BA40" s="35">
        <v>105.72</v>
      </c>
      <c r="BB40" s="35">
        <v>86.6</v>
      </c>
      <c r="BC40" s="35">
        <v>33.36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1.1100000000000001</v>
      </c>
      <c r="BT40" s="35">
        <v>0</v>
      </c>
      <c r="BU40" s="35">
        <v>0</v>
      </c>
      <c r="BV40" s="35">
        <v>2.99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314.85000000000002</v>
      </c>
      <c r="CC40" s="34">
        <v>14.89</v>
      </c>
      <c r="CE40" s="32">
        <v>166.17</v>
      </c>
      <c r="CG40" s="32">
        <v>51.47</v>
      </c>
      <c r="CH40" s="32">
        <v>30.55</v>
      </c>
      <c r="CI40" s="32">
        <v>41.01</v>
      </c>
      <c r="CJ40" s="32">
        <v>1072.21</v>
      </c>
      <c r="CK40" s="32">
        <v>410.46</v>
      </c>
      <c r="CL40" s="32">
        <v>741.33</v>
      </c>
      <c r="CM40" s="32">
        <v>44.66</v>
      </c>
      <c r="CN40" s="32">
        <v>23.68</v>
      </c>
      <c r="CO40" s="32">
        <v>34.17</v>
      </c>
      <c r="CP40" s="32">
        <v>1.3</v>
      </c>
      <c r="CQ40" s="32">
        <v>1.3</v>
      </c>
      <c r="CR40" s="32">
        <v>9.0299999999999994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18.850000000000001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11.42</v>
      </c>
    </row>
    <row r="42" spans="1:96" s="32" customFormat="1">
      <c r="A42" s="32" t="str">
        <f>"9/8"</f>
        <v>9/8</v>
      </c>
      <c r="B42" s="33" t="s">
        <v>103</v>
      </c>
      <c r="C42" s="34" t="str">
        <f>"110"</f>
        <v>110</v>
      </c>
      <c r="D42" s="34">
        <v>14.02</v>
      </c>
      <c r="E42" s="34">
        <v>12.96</v>
      </c>
      <c r="F42" s="34">
        <v>15.64</v>
      </c>
      <c r="G42" s="34">
        <v>7</v>
      </c>
      <c r="H42" s="34">
        <v>3.2</v>
      </c>
      <c r="I42" s="34">
        <v>210.14272995833343</v>
      </c>
      <c r="J42" s="35">
        <v>6.31</v>
      </c>
      <c r="K42" s="35">
        <v>4.84</v>
      </c>
      <c r="L42" s="35">
        <v>0</v>
      </c>
      <c r="M42" s="35">
        <v>0</v>
      </c>
      <c r="N42" s="35">
        <v>1.1200000000000001</v>
      </c>
      <c r="O42" s="35">
        <v>1.98</v>
      </c>
      <c r="P42" s="35">
        <v>0.1</v>
      </c>
      <c r="Q42" s="35">
        <v>0</v>
      </c>
      <c r="R42" s="35">
        <v>0</v>
      </c>
      <c r="S42" s="35">
        <v>0.26</v>
      </c>
      <c r="T42" s="35">
        <v>1.93</v>
      </c>
      <c r="U42" s="35">
        <v>323.88</v>
      </c>
      <c r="V42" s="35">
        <v>235.45</v>
      </c>
      <c r="W42" s="35">
        <v>33.21</v>
      </c>
      <c r="X42" s="35">
        <v>15.94</v>
      </c>
      <c r="Y42" s="35">
        <v>246.74</v>
      </c>
      <c r="Z42" s="35">
        <v>5.09</v>
      </c>
      <c r="AA42" s="35">
        <v>5325.92</v>
      </c>
      <c r="AB42" s="35">
        <v>661.98</v>
      </c>
      <c r="AC42" s="35">
        <v>6414.66</v>
      </c>
      <c r="AD42" s="35">
        <v>4.09</v>
      </c>
      <c r="AE42" s="35">
        <v>0.17</v>
      </c>
      <c r="AF42" s="35">
        <v>1.36</v>
      </c>
      <c r="AG42" s="35">
        <v>5.87</v>
      </c>
      <c r="AH42" s="35">
        <v>10.19</v>
      </c>
      <c r="AI42" s="35">
        <v>7.55</v>
      </c>
      <c r="AJ42" s="35">
        <v>0</v>
      </c>
      <c r="AK42" s="35">
        <v>1212.55</v>
      </c>
      <c r="AL42" s="35">
        <v>906.85</v>
      </c>
      <c r="AM42" s="35">
        <v>1652.14</v>
      </c>
      <c r="AN42" s="35">
        <v>1523.25</v>
      </c>
      <c r="AO42" s="35">
        <v>469</v>
      </c>
      <c r="AP42" s="35">
        <v>843.27</v>
      </c>
      <c r="AQ42" s="35">
        <v>241.44</v>
      </c>
      <c r="AR42" s="35">
        <v>916.34</v>
      </c>
      <c r="AS42" s="35">
        <v>340.83</v>
      </c>
      <c r="AT42" s="35">
        <v>322.49</v>
      </c>
      <c r="AU42" s="35">
        <v>556.88</v>
      </c>
      <c r="AV42" s="35">
        <v>529.75</v>
      </c>
      <c r="AW42" s="35">
        <v>293.20999999999998</v>
      </c>
      <c r="AX42" s="35">
        <v>1040.6400000000001</v>
      </c>
      <c r="AY42" s="35">
        <v>0</v>
      </c>
      <c r="AZ42" s="35">
        <v>275.27</v>
      </c>
      <c r="BA42" s="35">
        <v>268.57</v>
      </c>
      <c r="BB42" s="35">
        <v>208.63</v>
      </c>
      <c r="BC42" s="35">
        <v>90.82</v>
      </c>
      <c r="BD42" s="35">
        <v>7.0000000000000007E-2</v>
      </c>
      <c r="BE42" s="35">
        <v>0.03</v>
      </c>
      <c r="BF42" s="35">
        <v>0.02</v>
      </c>
      <c r="BG42" s="35">
        <v>0.04</v>
      </c>
      <c r="BH42" s="35">
        <v>0.05</v>
      </c>
      <c r="BI42" s="35">
        <v>0.21</v>
      </c>
      <c r="BJ42" s="35">
        <v>0</v>
      </c>
      <c r="BK42" s="35">
        <v>1.04</v>
      </c>
      <c r="BL42" s="35">
        <v>0</v>
      </c>
      <c r="BM42" s="35">
        <v>0.47</v>
      </c>
      <c r="BN42" s="35">
        <v>0.02</v>
      </c>
      <c r="BO42" s="35">
        <v>0.05</v>
      </c>
      <c r="BP42" s="35">
        <v>0</v>
      </c>
      <c r="BQ42" s="35">
        <v>0.04</v>
      </c>
      <c r="BR42" s="35">
        <v>0.06</v>
      </c>
      <c r="BS42" s="35">
        <v>2.14</v>
      </c>
      <c r="BT42" s="35">
        <v>0</v>
      </c>
      <c r="BU42" s="35">
        <v>0</v>
      </c>
      <c r="BV42" s="35">
        <v>4.16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112.76</v>
      </c>
      <c r="CC42" s="34">
        <v>49.74</v>
      </c>
      <c r="CE42" s="32">
        <v>5436.25</v>
      </c>
      <c r="CG42" s="32">
        <v>30.74</v>
      </c>
      <c r="CH42" s="32">
        <v>18.79</v>
      </c>
      <c r="CI42" s="32">
        <v>24.77</v>
      </c>
      <c r="CJ42" s="32">
        <v>2437.11</v>
      </c>
      <c r="CK42" s="32">
        <v>1509.8</v>
      </c>
      <c r="CL42" s="32">
        <v>1973.46</v>
      </c>
      <c r="CM42" s="32">
        <v>29.7</v>
      </c>
      <c r="CN42" s="32">
        <v>26.13</v>
      </c>
      <c r="CO42" s="32">
        <v>27.95</v>
      </c>
      <c r="CP42" s="32">
        <v>0</v>
      </c>
      <c r="CQ42" s="32">
        <v>0.64</v>
      </c>
      <c r="CR42" s="32">
        <v>30.15</v>
      </c>
    </row>
    <row r="43" spans="1:96" s="32" customFormat="1">
      <c r="A43" s="32" t="str">
        <f>"2"</f>
        <v>2</v>
      </c>
      <c r="B43" s="33" t="s">
        <v>96</v>
      </c>
      <c r="C43" s="34" t="str">
        <f>"20,9"</f>
        <v>20,9</v>
      </c>
      <c r="D43" s="34">
        <v>1.38</v>
      </c>
      <c r="E43" s="34">
        <v>0</v>
      </c>
      <c r="F43" s="34">
        <v>0.14000000000000001</v>
      </c>
      <c r="G43" s="34">
        <v>0.14000000000000001</v>
      </c>
      <c r="H43" s="34">
        <v>9.8000000000000007</v>
      </c>
      <c r="I43" s="34">
        <v>46.795308999999989</v>
      </c>
      <c r="J43" s="35">
        <v>0</v>
      </c>
      <c r="K43" s="35">
        <v>0</v>
      </c>
      <c r="L43" s="35">
        <v>0</v>
      </c>
      <c r="M43" s="35">
        <v>0</v>
      </c>
      <c r="N43" s="35">
        <v>0.23</v>
      </c>
      <c r="O43" s="35">
        <v>9.5299999999999994</v>
      </c>
      <c r="P43" s="35">
        <v>0.04</v>
      </c>
      <c r="Q43" s="35">
        <v>0</v>
      </c>
      <c r="R43" s="35">
        <v>0</v>
      </c>
      <c r="S43" s="35">
        <v>0</v>
      </c>
      <c r="T43" s="35">
        <v>0.38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66.73</v>
      </c>
      <c r="AL43" s="35">
        <v>69.459999999999994</v>
      </c>
      <c r="AM43" s="35">
        <v>106.37</v>
      </c>
      <c r="AN43" s="35">
        <v>35.28</v>
      </c>
      <c r="AO43" s="35">
        <v>20.91</v>
      </c>
      <c r="AP43" s="35">
        <v>41.82</v>
      </c>
      <c r="AQ43" s="35">
        <v>15.82</v>
      </c>
      <c r="AR43" s="35">
        <v>75.64</v>
      </c>
      <c r="AS43" s="35">
        <v>46.91</v>
      </c>
      <c r="AT43" s="35">
        <v>65.459999999999994</v>
      </c>
      <c r="AU43" s="35">
        <v>54</v>
      </c>
      <c r="AV43" s="35">
        <v>28.37</v>
      </c>
      <c r="AW43" s="35">
        <v>50.19</v>
      </c>
      <c r="AX43" s="35">
        <v>419.66</v>
      </c>
      <c r="AY43" s="35">
        <v>0</v>
      </c>
      <c r="AZ43" s="35">
        <v>136.74</v>
      </c>
      <c r="BA43" s="35">
        <v>59.46</v>
      </c>
      <c r="BB43" s="35">
        <v>39.46</v>
      </c>
      <c r="BC43" s="35">
        <v>31.27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8.17</v>
      </c>
      <c r="CC43" s="34">
        <v>1.17</v>
      </c>
      <c r="CE43" s="32">
        <v>0</v>
      </c>
      <c r="CG43" s="32">
        <v>0</v>
      </c>
      <c r="CH43" s="32">
        <v>0</v>
      </c>
      <c r="CI43" s="32">
        <v>0</v>
      </c>
      <c r="CJ43" s="32">
        <v>834.73</v>
      </c>
      <c r="CK43" s="32">
        <v>321.58999999999997</v>
      </c>
      <c r="CL43" s="32">
        <v>578.16</v>
      </c>
      <c r="CM43" s="32">
        <v>6.68</v>
      </c>
      <c r="CN43" s="32">
        <v>6.68</v>
      </c>
      <c r="CO43" s="32">
        <v>6.68</v>
      </c>
      <c r="CP43" s="32">
        <v>0</v>
      </c>
      <c r="CQ43" s="32">
        <v>0</v>
      </c>
      <c r="CR43" s="32">
        <v>0.98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1.1599999999999999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0.97</v>
      </c>
    </row>
    <row r="45" spans="1:96" s="28" customFormat="1">
      <c r="A45" s="28" t="str">
        <f>"29/10"</f>
        <v>29/10</v>
      </c>
      <c r="B45" s="29" t="s">
        <v>105</v>
      </c>
      <c r="C45" s="30" t="str">
        <f>"200"</f>
        <v>200</v>
      </c>
      <c r="D45" s="30">
        <v>0.21</v>
      </c>
      <c r="E45" s="30">
        <v>0</v>
      </c>
      <c r="F45" s="30">
        <v>0.05</v>
      </c>
      <c r="G45" s="30">
        <v>0.05</v>
      </c>
      <c r="H45" s="30">
        <v>7.25</v>
      </c>
      <c r="I45" s="30">
        <v>29.478207999999995</v>
      </c>
      <c r="J45" s="31">
        <v>0</v>
      </c>
      <c r="K45" s="31">
        <v>0</v>
      </c>
      <c r="L45" s="31">
        <v>0</v>
      </c>
      <c r="M45" s="31">
        <v>0</v>
      </c>
      <c r="N45" s="31">
        <v>7.05</v>
      </c>
      <c r="O45" s="31">
        <v>0</v>
      </c>
      <c r="P45" s="31">
        <v>0.2</v>
      </c>
      <c r="Q45" s="31">
        <v>0</v>
      </c>
      <c r="R45" s="31">
        <v>0</v>
      </c>
      <c r="S45" s="31">
        <v>0.34</v>
      </c>
      <c r="T45" s="31">
        <v>0.08</v>
      </c>
      <c r="U45" s="31">
        <v>0.72</v>
      </c>
      <c r="V45" s="31">
        <v>9.89</v>
      </c>
      <c r="W45" s="31">
        <v>2.5299999999999998</v>
      </c>
      <c r="X45" s="31">
        <v>0.68</v>
      </c>
      <c r="Y45" s="31">
        <v>1.23</v>
      </c>
      <c r="Z45" s="31">
        <v>0.06</v>
      </c>
      <c r="AA45" s="31">
        <v>0</v>
      </c>
      <c r="AB45" s="31">
        <v>0.54</v>
      </c>
      <c r="AC45" s="31">
        <v>0.12</v>
      </c>
      <c r="AD45" s="31">
        <v>0.01</v>
      </c>
      <c r="AE45" s="31">
        <v>0</v>
      </c>
      <c r="AF45" s="31">
        <v>0</v>
      </c>
      <c r="AG45" s="31">
        <v>0.01</v>
      </c>
      <c r="AH45" s="31">
        <v>0.01</v>
      </c>
      <c r="AI45" s="31">
        <v>0.96</v>
      </c>
      <c r="AJ45" s="31">
        <v>0</v>
      </c>
      <c r="AK45" s="31">
        <v>0.82</v>
      </c>
      <c r="AL45" s="31">
        <v>0.94</v>
      </c>
      <c r="AM45" s="31">
        <v>0.76</v>
      </c>
      <c r="AN45" s="31">
        <v>1.41</v>
      </c>
      <c r="AO45" s="31">
        <v>0.35</v>
      </c>
      <c r="AP45" s="31">
        <v>1.47</v>
      </c>
      <c r="AQ45" s="31">
        <v>0</v>
      </c>
      <c r="AR45" s="31">
        <v>1.88</v>
      </c>
      <c r="AS45" s="31">
        <v>0</v>
      </c>
      <c r="AT45" s="31">
        <v>0</v>
      </c>
      <c r="AU45" s="31">
        <v>0</v>
      </c>
      <c r="AV45" s="31">
        <v>1.06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200.46</v>
      </c>
      <c r="CC45" s="30">
        <v>4.07</v>
      </c>
      <c r="CE45" s="28">
        <v>0.09</v>
      </c>
      <c r="CG45" s="28">
        <v>0.24</v>
      </c>
      <c r="CH45" s="28">
        <v>0.06</v>
      </c>
      <c r="CI45" s="28">
        <v>0.15</v>
      </c>
      <c r="CJ45" s="28">
        <v>12</v>
      </c>
      <c r="CK45" s="28">
        <v>4.92</v>
      </c>
      <c r="CL45" s="28">
        <v>8.4600000000000009</v>
      </c>
      <c r="CM45" s="28">
        <v>0</v>
      </c>
      <c r="CN45" s="28">
        <v>0</v>
      </c>
      <c r="CO45" s="28">
        <v>0</v>
      </c>
      <c r="CP45" s="28">
        <v>7</v>
      </c>
      <c r="CQ45" s="28">
        <v>0</v>
      </c>
      <c r="CR45" s="28">
        <v>2.4700000000000002</v>
      </c>
    </row>
    <row r="46" spans="1:96" s="36" customFormat="1" ht="11.4">
      <c r="B46" s="37" t="s">
        <v>114</v>
      </c>
      <c r="C46" s="38"/>
      <c r="D46" s="38">
        <v>23.9</v>
      </c>
      <c r="E46" s="38">
        <v>13.62</v>
      </c>
      <c r="F46" s="38">
        <v>31.97</v>
      </c>
      <c r="G46" s="38">
        <v>19.350000000000001</v>
      </c>
      <c r="H46" s="38">
        <v>77.42</v>
      </c>
      <c r="I46" s="38">
        <v>683.08</v>
      </c>
      <c r="J46" s="39">
        <v>11.07</v>
      </c>
      <c r="K46" s="39">
        <v>12.09</v>
      </c>
      <c r="L46" s="39">
        <v>0</v>
      </c>
      <c r="M46" s="39">
        <v>0</v>
      </c>
      <c r="N46" s="39">
        <v>23.27</v>
      </c>
      <c r="O46" s="39">
        <v>46.14</v>
      </c>
      <c r="P46" s="39">
        <v>8.01</v>
      </c>
      <c r="Q46" s="39">
        <v>0</v>
      </c>
      <c r="R46" s="39">
        <v>0</v>
      </c>
      <c r="S46" s="39">
        <v>2.04</v>
      </c>
      <c r="T46" s="39">
        <v>9.6</v>
      </c>
      <c r="U46" s="39">
        <v>1456.24</v>
      </c>
      <c r="V46" s="39">
        <v>1737.79</v>
      </c>
      <c r="W46" s="39">
        <v>139.55000000000001</v>
      </c>
      <c r="X46" s="39">
        <v>106.26</v>
      </c>
      <c r="Y46" s="39">
        <v>469.08</v>
      </c>
      <c r="Z46" s="39">
        <v>9.42</v>
      </c>
      <c r="AA46" s="39">
        <v>5352.2</v>
      </c>
      <c r="AB46" s="39">
        <v>2526.48</v>
      </c>
      <c r="AC46" s="39">
        <v>6798.32</v>
      </c>
      <c r="AD46" s="39">
        <v>10.28</v>
      </c>
      <c r="AE46" s="39">
        <v>0.46</v>
      </c>
      <c r="AF46" s="39">
        <v>1.6</v>
      </c>
      <c r="AG46" s="39">
        <v>8.7899999999999991</v>
      </c>
      <c r="AH46" s="39">
        <v>15.67</v>
      </c>
      <c r="AI46" s="39">
        <v>70.86</v>
      </c>
      <c r="AJ46" s="39">
        <v>0</v>
      </c>
      <c r="AK46" s="39">
        <v>1489.75</v>
      </c>
      <c r="AL46" s="39">
        <v>1205.58</v>
      </c>
      <c r="AM46" s="39">
        <v>2184.4899999999998</v>
      </c>
      <c r="AN46" s="39">
        <v>1972.53</v>
      </c>
      <c r="AO46" s="39">
        <v>595.69000000000005</v>
      </c>
      <c r="AP46" s="39">
        <v>1150.25</v>
      </c>
      <c r="AQ46" s="39">
        <v>353.26</v>
      </c>
      <c r="AR46" s="39">
        <v>1286.07</v>
      </c>
      <c r="AS46" s="39">
        <v>680.71</v>
      </c>
      <c r="AT46" s="39">
        <v>894.29</v>
      </c>
      <c r="AU46" s="39">
        <v>1280.73</v>
      </c>
      <c r="AV46" s="39">
        <v>679.96</v>
      </c>
      <c r="AW46" s="39">
        <v>586.88</v>
      </c>
      <c r="AX46" s="39">
        <v>2993.2</v>
      </c>
      <c r="AY46" s="39">
        <v>0</v>
      </c>
      <c r="AZ46" s="39">
        <v>675.66</v>
      </c>
      <c r="BA46" s="39">
        <v>556.19000000000005</v>
      </c>
      <c r="BB46" s="39">
        <v>482</v>
      </c>
      <c r="BC46" s="39">
        <v>212.69</v>
      </c>
      <c r="BD46" s="39">
        <v>0.19</v>
      </c>
      <c r="BE46" s="39">
        <v>0.09</v>
      </c>
      <c r="BF46" s="39">
        <v>0.05</v>
      </c>
      <c r="BG46" s="39">
        <v>0.11</v>
      </c>
      <c r="BH46" s="39">
        <v>0.12</v>
      </c>
      <c r="BI46" s="39">
        <v>0.56000000000000005</v>
      </c>
      <c r="BJ46" s="39">
        <v>0</v>
      </c>
      <c r="BK46" s="39">
        <v>2.81</v>
      </c>
      <c r="BL46" s="39">
        <v>0</v>
      </c>
      <c r="BM46" s="39">
        <v>1.22</v>
      </c>
      <c r="BN46" s="39">
        <v>0.06</v>
      </c>
      <c r="BO46" s="39">
        <v>0.12</v>
      </c>
      <c r="BP46" s="39">
        <v>0</v>
      </c>
      <c r="BQ46" s="39">
        <v>0.11</v>
      </c>
      <c r="BR46" s="39">
        <v>0.17</v>
      </c>
      <c r="BS46" s="39">
        <v>5.7</v>
      </c>
      <c r="BT46" s="39">
        <v>0</v>
      </c>
      <c r="BU46" s="39">
        <v>0</v>
      </c>
      <c r="BV46" s="39">
        <v>10.94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881.26</v>
      </c>
      <c r="CC46" s="38">
        <f>SUM($CC$38:$CC$45)</f>
        <v>111.33000000000001</v>
      </c>
      <c r="CD46" s="36">
        <f>$I$46/$I$51*100</f>
        <v>23.931276582327264</v>
      </c>
      <c r="CE46" s="36">
        <v>5773.28</v>
      </c>
      <c r="CG46" s="36">
        <v>134.41</v>
      </c>
      <c r="CH46" s="36">
        <v>78.83</v>
      </c>
      <c r="CI46" s="36">
        <v>106.62</v>
      </c>
      <c r="CJ46" s="36">
        <v>5452.55</v>
      </c>
      <c r="CK46" s="36">
        <v>2895.67</v>
      </c>
      <c r="CL46" s="36">
        <v>4174.1099999999997</v>
      </c>
      <c r="CM46" s="36">
        <v>107.46</v>
      </c>
      <c r="CN46" s="36">
        <v>61.22</v>
      </c>
      <c r="CO46" s="36">
        <v>84.37</v>
      </c>
      <c r="CP46" s="36">
        <v>8.3000000000000007</v>
      </c>
      <c r="CQ46" s="36">
        <v>3.34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"11/3"</f>
        <v>11/3</v>
      </c>
      <c r="B48" s="33" t="s">
        <v>109</v>
      </c>
      <c r="C48" s="34" t="str">
        <f>"20"</f>
        <v>20</v>
      </c>
      <c r="D48" s="34">
        <v>2.8</v>
      </c>
      <c r="E48" s="34">
        <v>0</v>
      </c>
      <c r="F48" s="34">
        <v>2.7</v>
      </c>
      <c r="G48" s="34">
        <v>0</v>
      </c>
      <c r="H48" s="34">
        <v>18.34</v>
      </c>
      <c r="I48" s="34">
        <v>107.712</v>
      </c>
      <c r="J48" s="35">
        <v>0.42</v>
      </c>
      <c r="K48" s="35">
        <v>0</v>
      </c>
      <c r="L48" s="35">
        <v>0</v>
      </c>
      <c r="M48" s="35">
        <v>0</v>
      </c>
      <c r="N48" s="35">
        <v>7.72</v>
      </c>
      <c r="O48" s="35">
        <v>10.16</v>
      </c>
      <c r="P48" s="35">
        <v>0.46</v>
      </c>
      <c r="Q48" s="35">
        <v>0</v>
      </c>
      <c r="R48" s="35">
        <v>0</v>
      </c>
      <c r="S48" s="35">
        <v>0.1</v>
      </c>
      <c r="T48" s="35">
        <v>0.2</v>
      </c>
      <c r="U48" s="35">
        <v>66</v>
      </c>
      <c r="V48" s="35">
        <v>22</v>
      </c>
      <c r="W48" s="35">
        <v>5.8</v>
      </c>
      <c r="X48" s="35">
        <v>4</v>
      </c>
      <c r="Y48" s="35">
        <v>18</v>
      </c>
      <c r="Z48" s="35">
        <v>0.42</v>
      </c>
      <c r="AA48" s="35">
        <v>2</v>
      </c>
      <c r="AB48" s="35">
        <v>1.6</v>
      </c>
      <c r="AC48" s="35">
        <v>2.2000000000000002</v>
      </c>
      <c r="AD48" s="35">
        <v>0.7</v>
      </c>
      <c r="AE48" s="35">
        <v>0.02</v>
      </c>
      <c r="AF48" s="35">
        <v>0.01</v>
      </c>
      <c r="AG48" s="35">
        <v>0.14000000000000001</v>
      </c>
      <c r="AH48" s="35">
        <v>0.38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0.9</v>
      </c>
      <c r="CC48" s="34">
        <v>3.22</v>
      </c>
      <c r="CE48" s="32">
        <v>2.27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2.68</v>
      </c>
    </row>
    <row r="49" spans="1:96" s="28" customFormat="1" ht="24">
      <c r="A49" s="28" t="str">
        <f>""</f>
        <v/>
      </c>
      <c r="B49" s="29" t="s">
        <v>108</v>
      </c>
      <c r="C49" s="30" t="str">
        <f>"135"</f>
        <v>135</v>
      </c>
      <c r="D49" s="30">
        <v>3.92</v>
      </c>
      <c r="E49" s="30">
        <v>5.54</v>
      </c>
      <c r="F49" s="30">
        <v>3.38</v>
      </c>
      <c r="G49" s="30">
        <v>0</v>
      </c>
      <c r="H49" s="30">
        <v>14.85</v>
      </c>
      <c r="I49" s="30">
        <v>106.91999999999999</v>
      </c>
      <c r="J49" s="31">
        <v>1.22</v>
      </c>
      <c r="K49" s="31">
        <v>0</v>
      </c>
      <c r="L49" s="31">
        <v>0</v>
      </c>
      <c r="M49" s="31">
        <v>0</v>
      </c>
      <c r="N49" s="31">
        <v>14.85</v>
      </c>
      <c r="O49" s="31">
        <v>0</v>
      </c>
      <c r="P49" s="31">
        <v>0</v>
      </c>
      <c r="Q49" s="31">
        <v>0</v>
      </c>
      <c r="R49" s="31">
        <v>0</v>
      </c>
      <c r="S49" s="31">
        <v>1.49</v>
      </c>
      <c r="T49" s="31">
        <v>1.22</v>
      </c>
      <c r="U49" s="31">
        <v>67.5</v>
      </c>
      <c r="V49" s="31">
        <v>205.2</v>
      </c>
      <c r="W49" s="31">
        <v>167.4</v>
      </c>
      <c r="X49" s="31">
        <v>20.25</v>
      </c>
      <c r="Y49" s="31">
        <v>128.25</v>
      </c>
      <c r="Z49" s="31">
        <v>0.14000000000000001</v>
      </c>
      <c r="AA49" s="31">
        <v>13.5</v>
      </c>
      <c r="AB49" s="31">
        <v>0</v>
      </c>
      <c r="AC49" s="31">
        <v>13.5</v>
      </c>
      <c r="AD49" s="31">
        <v>0</v>
      </c>
      <c r="AE49" s="31">
        <v>0.04</v>
      </c>
      <c r="AF49" s="31">
        <v>0.2</v>
      </c>
      <c r="AG49" s="31">
        <v>0.27</v>
      </c>
      <c r="AH49" s="31">
        <v>1.62</v>
      </c>
      <c r="AI49" s="31">
        <v>0.81</v>
      </c>
      <c r="AJ49" s="31">
        <v>0</v>
      </c>
      <c r="AK49" s="31">
        <v>436.05</v>
      </c>
      <c r="AL49" s="31">
        <v>405</v>
      </c>
      <c r="AM49" s="31">
        <v>607.5</v>
      </c>
      <c r="AN49" s="31">
        <v>522.45000000000005</v>
      </c>
      <c r="AO49" s="31">
        <v>155.25</v>
      </c>
      <c r="AP49" s="31">
        <v>291.60000000000002</v>
      </c>
      <c r="AQ49" s="31">
        <v>97.2</v>
      </c>
      <c r="AR49" s="31">
        <v>303.75</v>
      </c>
      <c r="AS49" s="31">
        <v>216</v>
      </c>
      <c r="AT49" s="31">
        <v>234.9</v>
      </c>
      <c r="AU49" s="31">
        <v>464.4</v>
      </c>
      <c r="AV49" s="31">
        <v>210.6</v>
      </c>
      <c r="AW49" s="31">
        <v>125.55</v>
      </c>
      <c r="AX49" s="31">
        <v>1210.95</v>
      </c>
      <c r="AY49" s="31">
        <v>0</v>
      </c>
      <c r="AZ49" s="31">
        <v>699.3</v>
      </c>
      <c r="BA49" s="31">
        <v>375.3</v>
      </c>
      <c r="BB49" s="31">
        <v>326.7</v>
      </c>
      <c r="BC49" s="31">
        <v>67.5</v>
      </c>
      <c r="BD49" s="31">
        <v>0.14000000000000001</v>
      </c>
      <c r="BE49" s="31">
        <v>0.09</v>
      </c>
      <c r="BF49" s="31">
        <v>0.05</v>
      </c>
      <c r="BG49" s="31">
        <v>0.11</v>
      </c>
      <c r="BH49" s="31">
        <v>0.12</v>
      </c>
      <c r="BI49" s="31">
        <v>0.61</v>
      </c>
      <c r="BJ49" s="31">
        <v>0.04</v>
      </c>
      <c r="BK49" s="31">
        <v>0.76</v>
      </c>
      <c r="BL49" s="31">
        <v>0.03</v>
      </c>
      <c r="BM49" s="31">
        <v>0.42</v>
      </c>
      <c r="BN49" s="31">
        <v>0.05</v>
      </c>
      <c r="BO49" s="31">
        <v>0</v>
      </c>
      <c r="BP49" s="31">
        <v>0</v>
      </c>
      <c r="BQ49" s="31">
        <v>0.05</v>
      </c>
      <c r="BR49" s="31">
        <v>0.11</v>
      </c>
      <c r="BS49" s="31">
        <v>0.93</v>
      </c>
      <c r="BT49" s="31">
        <v>0.01</v>
      </c>
      <c r="BU49" s="31">
        <v>0</v>
      </c>
      <c r="BV49" s="31">
        <v>0.03</v>
      </c>
      <c r="BW49" s="31">
        <v>0.04</v>
      </c>
      <c r="BX49" s="31">
        <v>0.11</v>
      </c>
      <c r="BY49" s="31">
        <v>0</v>
      </c>
      <c r="BZ49" s="31">
        <v>0</v>
      </c>
      <c r="CA49" s="31">
        <v>0</v>
      </c>
      <c r="CB49" s="31">
        <v>116.78</v>
      </c>
      <c r="CC49" s="30">
        <v>33</v>
      </c>
      <c r="CE49" s="28">
        <v>13.5</v>
      </c>
      <c r="CG49" s="28">
        <v>12.15</v>
      </c>
      <c r="CH49" s="28">
        <v>12.15</v>
      </c>
      <c r="CI49" s="28">
        <v>12.15</v>
      </c>
      <c r="CJ49" s="28">
        <v>0</v>
      </c>
      <c r="CK49" s="28">
        <v>0</v>
      </c>
      <c r="CL49" s="28">
        <v>0</v>
      </c>
      <c r="CM49" s="28">
        <v>2.7</v>
      </c>
      <c r="CN49" s="28">
        <v>2.7</v>
      </c>
      <c r="CO49" s="28">
        <v>2.7</v>
      </c>
      <c r="CP49" s="28">
        <v>0</v>
      </c>
      <c r="CQ49" s="28">
        <v>0</v>
      </c>
      <c r="CR49" s="28">
        <v>27.5</v>
      </c>
    </row>
    <row r="50" spans="1:96" s="36" customFormat="1" ht="11.4">
      <c r="B50" s="37" t="s">
        <v>116</v>
      </c>
      <c r="C50" s="38"/>
      <c r="D50" s="38">
        <v>6.72</v>
      </c>
      <c r="E50" s="38">
        <v>5.54</v>
      </c>
      <c r="F50" s="38">
        <v>6.08</v>
      </c>
      <c r="G50" s="38">
        <v>0</v>
      </c>
      <c r="H50" s="38">
        <v>33.19</v>
      </c>
      <c r="I50" s="38">
        <v>214.63</v>
      </c>
      <c r="J50" s="39">
        <v>1.64</v>
      </c>
      <c r="K50" s="39">
        <v>0</v>
      </c>
      <c r="L50" s="39">
        <v>0</v>
      </c>
      <c r="M50" s="39">
        <v>0</v>
      </c>
      <c r="N50" s="39">
        <v>22.57</v>
      </c>
      <c r="O50" s="39">
        <v>10.16</v>
      </c>
      <c r="P50" s="39">
        <v>0.46</v>
      </c>
      <c r="Q50" s="39">
        <v>0</v>
      </c>
      <c r="R50" s="39">
        <v>0</v>
      </c>
      <c r="S50" s="39">
        <v>1.59</v>
      </c>
      <c r="T50" s="39">
        <v>1.42</v>
      </c>
      <c r="U50" s="39">
        <v>133.5</v>
      </c>
      <c r="V50" s="39">
        <v>227.2</v>
      </c>
      <c r="W50" s="39">
        <v>173.2</v>
      </c>
      <c r="X50" s="39">
        <v>24.25</v>
      </c>
      <c r="Y50" s="39">
        <v>146.25</v>
      </c>
      <c r="Z50" s="39">
        <v>0.56000000000000005</v>
      </c>
      <c r="AA50" s="39">
        <v>15.5</v>
      </c>
      <c r="AB50" s="39">
        <v>1.6</v>
      </c>
      <c r="AC50" s="39">
        <v>15.7</v>
      </c>
      <c r="AD50" s="39">
        <v>0.7</v>
      </c>
      <c r="AE50" s="39">
        <v>0.06</v>
      </c>
      <c r="AF50" s="39">
        <v>0.21</v>
      </c>
      <c r="AG50" s="39">
        <v>0.41</v>
      </c>
      <c r="AH50" s="39">
        <v>2</v>
      </c>
      <c r="AI50" s="39">
        <v>0.81</v>
      </c>
      <c r="AJ50" s="39">
        <v>0</v>
      </c>
      <c r="AK50" s="39">
        <v>436.05</v>
      </c>
      <c r="AL50" s="39">
        <v>405</v>
      </c>
      <c r="AM50" s="39">
        <v>607.5</v>
      </c>
      <c r="AN50" s="39">
        <v>522.45000000000005</v>
      </c>
      <c r="AO50" s="39">
        <v>155.25</v>
      </c>
      <c r="AP50" s="39">
        <v>291.60000000000002</v>
      </c>
      <c r="AQ50" s="39">
        <v>97.2</v>
      </c>
      <c r="AR50" s="39">
        <v>303.75</v>
      </c>
      <c r="AS50" s="39">
        <v>216</v>
      </c>
      <c r="AT50" s="39">
        <v>234.9</v>
      </c>
      <c r="AU50" s="39">
        <v>464.4</v>
      </c>
      <c r="AV50" s="39">
        <v>210.6</v>
      </c>
      <c r="AW50" s="39">
        <v>125.55</v>
      </c>
      <c r="AX50" s="39">
        <v>1210.95</v>
      </c>
      <c r="AY50" s="39">
        <v>0</v>
      </c>
      <c r="AZ50" s="39">
        <v>699.3</v>
      </c>
      <c r="BA50" s="39">
        <v>375.3</v>
      </c>
      <c r="BB50" s="39">
        <v>326.7</v>
      </c>
      <c r="BC50" s="39">
        <v>67.5</v>
      </c>
      <c r="BD50" s="39">
        <v>0.14000000000000001</v>
      </c>
      <c r="BE50" s="39">
        <v>0.09</v>
      </c>
      <c r="BF50" s="39">
        <v>0.05</v>
      </c>
      <c r="BG50" s="39">
        <v>0.11</v>
      </c>
      <c r="BH50" s="39">
        <v>0.12</v>
      </c>
      <c r="BI50" s="39">
        <v>0.61</v>
      </c>
      <c r="BJ50" s="39">
        <v>0.04</v>
      </c>
      <c r="BK50" s="39">
        <v>0.76</v>
      </c>
      <c r="BL50" s="39">
        <v>0.03</v>
      </c>
      <c r="BM50" s="39">
        <v>0.42</v>
      </c>
      <c r="BN50" s="39">
        <v>0.05</v>
      </c>
      <c r="BO50" s="39">
        <v>0</v>
      </c>
      <c r="BP50" s="39">
        <v>0</v>
      </c>
      <c r="BQ50" s="39">
        <v>0.05</v>
      </c>
      <c r="BR50" s="39">
        <v>0.11</v>
      </c>
      <c r="BS50" s="39">
        <v>0.93</v>
      </c>
      <c r="BT50" s="39">
        <v>0.01</v>
      </c>
      <c r="BU50" s="39">
        <v>0</v>
      </c>
      <c r="BV50" s="39">
        <v>0.03</v>
      </c>
      <c r="BW50" s="39">
        <v>0.04</v>
      </c>
      <c r="BX50" s="39">
        <v>0.11</v>
      </c>
      <c r="BY50" s="39">
        <v>0</v>
      </c>
      <c r="BZ50" s="39">
        <v>0</v>
      </c>
      <c r="CA50" s="39">
        <v>0</v>
      </c>
      <c r="CB50" s="39">
        <v>117.68</v>
      </c>
      <c r="CC50" s="38">
        <f>SUM($CC$47:$CC$49)</f>
        <v>36.22</v>
      </c>
      <c r="CD50" s="36">
        <f>$I$50/$I$51*100</f>
        <v>7.51942655745286</v>
      </c>
      <c r="CE50" s="36">
        <v>15.77</v>
      </c>
      <c r="CG50" s="36">
        <v>12.15</v>
      </c>
      <c r="CH50" s="36">
        <v>12.15</v>
      </c>
      <c r="CI50" s="36">
        <v>12.15</v>
      </c>
      <c r="CJ50" s="36">
        <v>0</v>
      </c>
      <c r="CK50" s="36">
        <v>0</v>
      </c>
      <c r="CL50" s="36">
        <v>0</v>
      </c>
      <c r="CM50" s="36">
        <v>2.7</v>
      </c>
      <c r="CN50" s="36">
        <v>2.7</v>
      </c>
      <c r="CO50" s="36">
        <v>2.7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96.27</v>
      </c>
      <c r="E51" s="38">
        <v>52.84</v>
      </c>
      <c r="F51" s="38">
        <v>113.78</v>
      </c>
      <c r="G51" s="38">
        <v>37.22</v>
      </c>
      <c r="H51" s="38">
        <v>365.73</v>
      </c>
      <c r="I51" s="38">
        <v>2854.34</v>
      </c>
      <c r="J51" s="39">
        <v>47.56</v>
      </c>
      <c r="K51" s="39">
        <v>22.31</v>
      </c>
      <c r="L51" s="39">
        <v>0</v>
      </c>
      <c r="M51" s="39">
        <v>0</v>
      </c>
      <c r="N51" s="39">
        <v>104.38</v>
      </c>
      <c r="O51" s="39">
        <v>239.74</v>
      </c>
      <c r="P51" s="39">
        <v>21.61</v>
      </c>
      <c r="Q51" s="39">
        <v>0</v>
      </c>
      <c r="R51" s="39">
        <v>0</v>
      </c>
      <c r="S51" s="39">
        <v>7.49</v>
      </c>
      <c r="T51" s="39">
        <v>28.02</v>
      </c>
      <c r="U51" s="39">
        <v>4211.18</v>
      </c>
      <c r="V51" s="39">
        <v>3941.64</v>
      </c>
      <c r="W51" s="39">
        <v>869.8</v>
      </c>
      <c r="X51" s="39">
        <v>285.68</v>
      </c>
      <c r="Y51" s="39">
        <v>1564.27</v>
      </c>
      <c r="Z51" s="39">
        <v>23.53</v>
      </c>
      <c r="AA51" s="39">
        <v>10611.44</v>
      </c>
      <c r="AB51" s="39">
        <v>4640.05</v>
      </c>
      <c r="AC51" s="39">
        <v>13380.74</v>
      </c>
      <c r="AD51" s="39">
        <v>23.17</v>
      </c>
      <c r="AE51" s="39">
        <v>1.19</v>
      </c>
      <c r="AF51" s="39">
        <v>3.95</v>
      </c>
      <c r="AG51" s="39">
        <v>18.760000000000002</v>
      </c>
      <c r="AH51" s="39">
        <v>42.5</v>
      </c>
      <c r="AI51" s="39">
        <v>121.04</v>
      </c>
      <c r="AJ51" s="39">
        <v>0</v>
      </c>
      <c r="AK51" s="39">
        <v>5749.47</v>
      </c>
      <c r="AL51" s="39">
        <v>4781.59</v>
      </c>
      <c r="AM51" s="39">
        <v>8315.34</v>
      </c>
      <c r="AN51" s="39">
        <v>6381.85</v>
      </c>
      <c r="AO51" s="39">
        <v>2221.0700000000002</v>
      </c>
      <c r="AP51" s="39">
        <v>4106.63</v>
      </c>
      <c r="AQ51" s="39">
        <v>1404.92</v>
      </c>
      <c r="AR51" s="39">
        <v>4930.1899999999996</v>
      </c>
      <c r="AS51" s="39">
        <v>3132.32</v>
      </c>
      <c r="AT51" s="39">
        <v>3829.42</v>
      </c>
      <c r="AU51" s="39">
        <v>5378.94</v>
      </c>
      <c r="AV51" s="39">
        <v>2736.51</v>
      </c>
      <c r="AW51" s="39">
        <v>2533.69</v>
      </c>
      <c r="AX51" s="39">
        <v>16776.02</v>
      </c>
      <c r="AY51" s="39">
        <v>11.2</v>
      </c>
      <c r="AZ51" s="39">
        <v>5539.77</v>
      </c>
      <c r="BA51" s="39">
        <v>3814.08</v>
      </c>
      <c r="BB51" s="39">
        <v>2793.17</v>
      </c>
      <c r="BC51" s="39">
        <v>1254.97</v>
      </c>
      <c r="BD51" s="39">
        <v>1.57</v>
      </c>
      <c r="BE51" s="39">
        <v>0.8</v>
      </c>
      <c r="BF51" s="39">
        <v>0.51</v>
      </c>
      <c r="BG51" s="39">
        <v>1.2</v>
      </c>
      <c r="BH51" s="39">
        <v>1.31</v>
      </c>
      <c r="BI51" s="39">
        <v>5.55</v>
      </c>
      <c r="BJ51" s="39">
        <v>0.14000000000000001</v>
      </c>
      <c r="BK51" s="39">
        <v>16.03</v>
      </c>
      <c r="BL51" s="39">
        <v>0.09</v>
      </c>
      <c r="BM51" s="39">
        <v>6.16</v>
      </c>
      <c r="BN51" s="39">
        <v>0.25</v>
      </c>
      <c r="BO51" s="39">
        <v>0.21</v>
      </c>
      <c r="BP51" s="39">
        <v>0</v>
      </c>
      <c r="BQ51" s="39">
        <v>0.93</v>
      </c>
      <c r="BR51" s="39">
        <v>1.48</v>
      </c>
      <c r="BS51" s="39">
        <v>19.96</v>
      </c>
      <c r="BT51" s="39">
        <v>0.03</v>
      </c>
      <c r="BU51" s="39">
        <v>0</v>
      </c>
      <c r="BV51" s="39">
        <v>20.95</v>
      </c>
      <c r="BW51" s="39">
        <v>0.23</v>
      </c>
      <c r="BX51" s="39">
        <v>0.22</v>
      </c>
      <c r="BY51" s="39">
        <v>0</v>
      </c>
      <c r="BZ51" s="39">
        <v>0</v>
      </c>
      <c r="CA51" s="39">
        <v>0</v>
      </c>
      <c r="CB51" s="39">
        <v>2789.51</v>
      </c>
      <c r="CC51" s="38">
        <v>374.00000000000011</v>
      </c>
      <c r="CE51" s="36">
        <v>11384.78</v>
      </c>
      <c r="CG51" s="36">
        <v>381.96</v>
      </c>
      <c r="CH51" s="36">
        <v>237.8</v>
      </c>
      <c r="CI51" s="36">
        <v>309.88</v>
      </c>
      <c r="CJ51" s="36">
        <v>17617.599999999999</v>
      </c>
      <c r="CK51" s="36">
        <v>9733.02</v>
      </c>
      <c r="CL51" s="36">
        <v>13675.31</v>
      </c>
      <c r="CM51" s="36">
        <v>327.7</v>
      </c>
      <c r="CN51" s="36">
        <v>203.87</v>
      </c>
      <c r="CO51" s="36">
        <v>265.83999999999997</v>
      </c>
      <c r="CP51" s="36">
        <v>28.34</v>
      </c>
      <c r="CQ51" s="36">
        <v>8.3699999999999992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37</v>
      </c>
      <c r="G53" s="16"/>
      <c r="H53" s="16">
        <v>49</v>
      </c>
      <c r="I53" s="16"/>
    </row>
    <row r="54" spans="1:96">
      <c r="A54" s="86" t="s">
        <v>154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</row>
    <row r="55" spans="1:96">
      <c r="C55" s="16"/>
      <c r="D55" s="16"/>
      <c r="E55" s="16"/>
      <c r="F55" s="16"/>
      <c r="G55" s="16"/>
      <c r="H55" s="16"/>
      <c r="I55" s="1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4:CC54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135</v>
      </c>
      <c r="F29" s="55">
        <v>33</v>
      </c>
      <c r="G29" s="54">
        <v>106.91999999999999</v>
      </c>
      <c r="H29" s="54">
        <v>3.92</v>
      </c>
      <c r="I29" s="54">
        <v>3.38</v>
      </c>
      <c r="J29" s="56">
        <v>14.85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20</v>
      </c>
      <c r="F30" s="67">
        <v>3.22</v>
      </c>
      <c r="G30" s="66">
        <v>107.712</v>
      </c>
      <c r="H30" s="66">
        <v>2.8</v>
      </c>
      <c r="I30" s="66">
        <v>2.7</v>
      </c>
      <c r="J30" s="68">
        <v>18.34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45195</v>
      </c>
      <c r="C1">
        <f>YEAR(Дата_Сост)</f>
        <v>2023</v>
      </c>
      <c r="D1">
        <f>MONTH(Дата_Сост)</f>
        <v>9</v>
      </c>
      <c r="E1">
        <f>DAY(Дата_Сост)</f>
        <v>26</v>
      </c>
    </row>
    <row r="2" spans="1:5">
      <c r="A2" t="s">
        <v>82</v>
      </c>
      <c r="B2" s="2">
        <v>45190.48636574074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26.09.2023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2023-09-21T06:43:06Z</dcterms:modified>
</cp:coreProperties>
</file>