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<sst xmlns="http://schemas.openxmlformats.org/spreadsheetml/2006/main" count="185" uniqueCount="156">
  <si>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</si>
  <si>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</si>
  <si>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</si>
  <si>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</si>
  <si>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</si>
  <si>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</si>
  <si>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</si>
  <si>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</si>
  <si>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</si>
  <si>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</si>
  <si>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</si>
  <si>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</si>
  <si>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</si>
  <si>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</si>
  <si>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</si>
  <si>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</si>
  <si>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</si>
  <si>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</si>
  <si>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</si>
  <si>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</si>
  <si>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</si>
  <si>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</si>
  <si>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</si>
  <si>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</si>
  <si>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</si>
  <si>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</si>
  <si>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</si>
  <si>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</si>
  <si>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</si>
  <si>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</si>
  <si>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</si>
  <si>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</si>
  <si>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</si>
  <si>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</si>
  <si>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</si>
  <si>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</si>
  <si>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</si>
  <si>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</si>
  <si>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</si>
  <si>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</si>
  <si>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</si>
  <si>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</si>
  <si>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</si>
  <si>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</si>
  <si>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</si>
  <si>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</si>
  <si>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</si>
  <si>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</si>
  <si>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</si>
  <si>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</si>
  <si>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</si>
  <si>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</si>
  <si>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</si>
  <si>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</si>
  <si>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</si>
  <si>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</si>
  <si>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</si>
  <si>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</si>
  <si>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</si>
  <si>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</si>
  <si>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</si>
  <si>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</si>
  <si>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</si>
  <si>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</si>
  <si>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</si>
  <si>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</si>
  <si>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</si>
  <si>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</si>
  <si>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</si>
  <si>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</si>
  <si>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</si>
  <si>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</si>
  <si>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</si>
  <si>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</si>
  <si>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</si>
  <si>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</si>
  <si>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</si>
  <si>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</si>
  <si>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</si>
  <si>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</si>
  <si>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</si>
  <si>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</si>
  <si>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</si>
  <si>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</si>
  <si>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</si>
  <si>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</si>
  <si>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</si>
  <si>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</si>
  <si>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</si>
  <si>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</si>
  <si>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</si>
  <si>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</si>
  <si>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</si>
  <si>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</si>
  <si>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</si>
  <si>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</si>
  <si>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</si>
  <si>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</si>
  <si>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</si>
  <si>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</si>
  <si>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</si>
  <si>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</si>
  <si>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</si>
  <si>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</si>
  <si>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</si>
  <si>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</si>
  <si>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</si>
  <si>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</si>
  <si>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</si>
  <si>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</si>
  <si>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</si>
  <si>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</si>
  <si>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</si>
  <si>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</si>
  <si>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</si>
  <si>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</si>
  <si>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</si>
  <si>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</si>
  <si>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</si>
  <si>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</si>
  <si>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</si>
  <si>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</si>
  <si>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</si>
  <si>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</si>
  <si>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</si>
  <si>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</si>
  <si>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</si>
  <si>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</si>
  <si>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</si>
  <si>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</si>
  <si>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</si>
  <si>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</si>
  <si>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</si>
  <si>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</si>
  <si>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</si>
  <si>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</si>
  <si>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</si>
  <si>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</si>
  <si>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</si>
  <si>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</si>
  <si>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</si>
  <si>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</si>
  <si>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</si>
  <si>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</si>
  <si>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</si>
  <si>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</si>
  <si>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</si>
  <si>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</si>
  <si>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</si>
  <si>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</si>
  <si>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</si>
  <si>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</si>
  <si>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</si>
  <si>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</si>
  <si>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12 и старше       200,00</t>
  </si>
  <si>
    <t>Итого сумма с 7 до 11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</si>
</sst>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" workbookViewId="0">
      <selection activeCell="CC32" sqref="CC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17.10.2023г.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"17 октября 2023 г."</f>
        <v>17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47.18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28.59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8.2799999999999994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6.9</v>
      </c>
    </row>
    <row r="13" spans="1:96" s="32" customFormat="1">
      <c r="A13" s="32" t="str">
        <f>"200"</f>
        <v>200</v>
      </c>
      <c r="B13" s="33" t="s">
        <v>95</v>
      </c>
      <c r="C13" s="34" t="str">
        <f>"150"</f>
        <v>150</v>
      </c>
      <c r="D13" s="34">
        <v>4.6100000000000003</v>
      </c>
      <c r="E13" s="34">
        <v>2.16</v>
      </c>
      <c r="F13" s="34">
        <v>6.17</v>
      </c>
      <c r="G13" s="34">
        <v>0.59</v>
      </c>
      <c r="H13" s="34">
        <v>25.29</v>
      </c>
      <c r="I13" s="34">
        <v>173.9019711038961</v>
      </c>
      <c r="J13" s="35">
        <v>3.68</v>
      </c>
      <c r="K13" s="35">
        <v>0.1</v>
      </c>
      <c r="L13" s="35">
        <v>0</v>
      </c>
      <c r="M13" s="35">
        <v>0</v>
      </c>
      <c r="N13" s="35">
        <v>7.4</v>
      </c>
      <c r="O13" s="35">
        <v>17.059999999999999</v>
      </c>
      <c r="P13" s="35">
        <v>0.83</v>
      </c>
      <c r="Q13" s="35">
        <v>0</v>
      </c>
      <c r="R13" s="35">
        <v>0</v>
      </c>
      <c r="S13" s="35">
        <v>0.08</v>
      </c>
      <c r="T13" s="35">
        <v>0.78</v>
      </c>
      <c r="U13" s="35">
        <v>40.47</v>
      </c>
      <c r="V13" s="35">
        <v>151.78</v>
      </c>
      <c r="W13" s="35">
        <v>93.08</v>
      </c>
      <c r="X13" s="35">
        <v>27.1</v>
      </c>
      <c r="Y13" s="35">
        <v>111.82</v>
      </c>
      <c r="Z13" s="35">
        <v>0.59</v>
      </c>
      <c r="AA13" s="35">
        <v>38.07</v>
      </c>
      <c r="AB13" s="35">
        <v>24.22</v>
      </c>
      <c r="AC13" s="35">
        <v>42.47</v>
      </c>
      <c r="AD13" s="35">
        <v>0.13</v>
      </c>
      <c r="AE13" s="35">
        <v>0.09</v>
      </c>
      <c r="AF13" s="35">
        <v>0.12</v>
      </c>
      <c r="AG13" s="35">
        <v>0.42</v>
      </c>
      <c r="AH13" s="35">
        <v>1.67</v>
      </c>
      <c r="AI13" s="35">
        <v>0.39</v>
      </c>
      <c r="AJ13" s="35">
        <v>0</v>
      </c>
      <c r="AK13" s="35">
        <v>236.87</v>
      </c>
      <c r="AL13" s="35">
        <v>219.32</v>
      </c>
      <c r="AM13" s="35">
        <v>496.45</v>
      </c>
      <c r="AN13" s="35">
        <v>236.16</v>
      </c>
      <c r="AO13" s="35">
        <v>115.82</v>
      </c>
      <c r="AP13" s="35">
        <v>182</v>
      </c>
      <c r="AQ13" s="35">
        <v>70.06</v>
      </c>
      <c r="AR13" s="35">
        <v>234.33</v>
      </c>
      <c r="AS13" s="35">
        <v>199.45</v>
      </c>
      <c r="AT13" s="35">
        <v>119.89</v>
      </c>
      <c r="AU13" s="35">
        <v>156.33000000000001</v>
      </c>
      <c r="AV13" s="35">
        <v>57.56</v>
      </c>
      <c r="AW13" s="35">
        <v>80.19</v>
      </c>
      <c r="AX13" s="35">
        <v>458.79</v>
      </c>
      <c r="AY13" s="35">
        <v>0</v>
      </c>
      <c r="AZ13" s="35">
        <v>154.94999999999999</v>
      </c>
      <c r="BA13" s="35">
        <v>139.35</v>
      </c>
      <c r="BB13" s="35">
        <v>228.91</v>
      </c>
      <c r="BC13" s="35">
        <v>60.91</v>
      </c>
      <c r="BD13" s="35">
        <v>0.15</v>
      </c>
      <c r="BE13" s="35">
        <v>0.03</v>
      </c>
      <c r="BF13" s="35">
        <v>0.03</v>
      </c>
      <c r="BG13" s="35">
        <v>7.0000000000000007E-2</v>
      </c>
      <c r="BH13" s="35">
        <v>0.09</v>
      </c>
      <c r="BI13" s="35">
        <v>0.31</v>
      </c>
      <c r="BJ13" s="35">
        <v>0</v>
      </c>
      <c r="BK13" s="35">
        <v>1.01</v>
      </c>
      <c r="BL13" s="35">
        <v>0</v>
      </c>
      <c r="BM13" s="35">
        <v>0.3</v>
      </c>
      <c r="BN13" s="35">
        <v>0</v>
      </c>
      <c r="BO13" s="35">
        <v>0</v>
      </c>
      <c r="BP13" s="35">
        <v>0</v>
      </c>
      <c r="BQ13" s="35">
        <v>0.03</v>
      </c>
      <c r="BR13" s="35">
        <v>0.11</v>
      </c>
      <c r="BS13" s="35">
        <v>1</v>
      </c>
      <c r="BT13" s="35">
        <v>0</v>
      </c>
      <c r="BU13" s="35">
        <v>0</v>
      </c>
      <c r="BV13" s="35">
        <v>0.32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70.97</v>
      </c>
      <c r="CC13" s="34">
        <v>15.97</v>
      </c>
      <c r="CE13" s="32">
        <v>42.11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3.65</v>
      </c>
      <c r="CQ13" s="32">
        <v>0</v>
      </c>
      <c r="CR13" s="32">
        <v>9.68</v>
      </c>
    </row>
    <row r="14" spans="1:96" s="32" customFormat="1">
      <c r="A14" s="32" t="str">
        <f>"1"</f>
        <v>1</v>
      </c>
      <c r="B14" s="33" t="s">
        <v>96</v>
      </c>
      <c r="C14" s="34" t="str">
        <f>"20"</f>
        <v>20</v>
      </c>
      <c r="D14" s="34">
        <v>1.54</v>
      </c>
      <c r="E14" s="34">
        <v>0</v>
      </c>
      <c r="F14" s="34">
        <v>0.6</v>
      </c>
      <c r="G14" s="34">
        <v>0.6</v>
      </c>
      <c r="H14" s="34">
        <v>10.66</v>
      </c>
      <c r="I14" s="34">
        <v>53.903999999999996</v>
      </c>
      <c r="J14" s="35">
        <v>0.1</v>
      </c>
      <c r="K14" s="35">
        <v>0</v>
      </c>
      <c r="L14" s="35">
        <v>0</v>
      </c>
      <c r="M14" s="35">
        <v>0</v>
      </c>
      <c r="N14" s="35">
        <v>0.66</v>
      </c>
      <c r="O14" s="35">
        <v>9.36</v>
      </c>
      <c r="P14" s="35">
        <v>0.64</v>
      </c>
      <c r="Q14" s="35">
        <v>0</v>
      </c>
      <c r="R14" s="35">
        <v>0</v>
      </c>
      <c r="S14" s="35">
        <v>0.06</v>
      </c>
      <c r="T14" s="35">
        <v>0.32</v>
      </c>
      <c r="U14" s="35">
        <v>85.8</v>
      </c>
      <c r="V14" s="35">
        <v>26.2</v>
      </c>
      <c r="W14" s="35">
        <v>4.4000000000000004</v>
      </c>
      <c r="X14" s="35">
        <v>6.6</v>
      </c>
      <c r="Y14" s="35">
        <v>17</v>
      </c>
      <c r="Z14" s="35">
        <v>0.4</v>
      </c>
      <c r="AA14" s="35">
        <v>0</v>
      </c>
      <c r="AB14" s="35">
        <v>0</v>
      </c>
      <c r="AC14" s="35">
        <v>0</v>
      </c>
      <c r="AD14" s="35">
        <v>0.34</v>
      </c>
      <c r="AE14" s="35">
        <v>0.03</v>
      </c>
      <c r="AF14" s="35">
        <v>0.01</v>
      </c>
      <c r="AG14" s="35">
        <v>0.32</v>
      </c>
      <c r="AH14" s="35">
        <v>0.6</v>
      </c>
      <c r="AI14" s="35">
        <v>0</v>
      </c>
      <c r="AJ14" s="35">
        <v>0</v>
      </c>
      <c r="AK14" s="35">
        <v>74.400000000000006</v>
      </c>
      <c r="AL14" s="35">
        <v>77.2</v>
      </c>
      <c r="AM14" s="35">
        <v>118.2</v>
      </c>
      <c r="AN14" s="35">
        <v>39.799999999999997</v>
      </c>
      <c r="AO14" s="35">
        <v>23.4</v>
      </c>
      <c r="AP14" s="35">
        <v>46.8</v>
      </c>
      <c r="AQ14" s="35">
        <v>17.600000000000001</v>
      </c>
      <c r="AR14" s="35">
        <v>84</v>
      </c>
      <c r="AS14" s="35">
        <v>52.2</v>
      </c>
      <c r="AT14" s="35">
        <v>72.599999999999994</v>
      </c>
      <c r="AU14" s="35">
        <v>60.2</v>
      </c>
      <c r="AV14" s="35">
        <v>32.200000000000003</v>
      </c>
      <c r="AW14" s="35">
        <v>56</v>
      </c>
      <c r="AX14" s="35">
        <v>465</v>
      </c>
      <c r="AY14" s="35">
        <v>0</v>
      </c>
      <c r="AZ14" s="35">
        <v>151.4</v>
      </c>
      <c r="BA14" s="35">
        <v>66.2</v>
      </c>
      <c r="BB14" s="35">
        <v>44.4</v>
      </c>
      <c r="BC14" s="35">
        <v>34.6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7.0000000000000007E-2</v>
      </c>
      <c r="BL14" s="35">
        <v>0</v>
      </c>
      <c r="BM14" s="35">
        <v>0.03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0.23</v>
      </c>
      <c r="BT14" s="35">
        <v>0</v>
      </c>
      <c r="BU14" s="35">
        <v>0</v>
      </c>
      <c r="BV14" s="35">
        <v>0.18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6.82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210.72</v>
      </c>
      <c r="CK14" s="32">
        <v>81.180000000000007</v>
      </c>
      <c r="CL14" s="32">
        <v>145.94999999999999</v>
      </c>
      <c r="CM14" s="32">
        <v>1.69</v>
      </c>
      <c r="CN14" s="32">
        <v>1.69</v>
      </c>
      <c r="CO14" s="32">
        <v>1.69</v>
      </c>
      <c r="CP14" s="32">
        <v>0</v>
      </c>
      <c r="CQ14" s="32">
        <v>0</v>
      </c>
      <c r="CR14" s="32">
        <v>1.77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12.86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</v>
      </c>
    </row>
    <row r="16" spans="1:96" s="36" customFormat="1" ht="11.4">
      <c r="B16" s="37" t="s">
        <v>98</v>
      </c>
      <c r="C16" s="38"/>
      <c r="D16" s="38">
        <v>26.81</v>
      </c>
      <c r="E16" s="38">
        <v>21.82</v>
      </c>
      <c r="F16" s="38">
        <v>24.68</v>
      </c>
      <c r="G16" s="38">
        <v>3.4</v>
      </c>
      <c r="H16" s="38">
        <v>80.819999999999993</v>
      </c>
      <c r="I16" s="38">
        <v>647.51</v>
      </c>
      <c r="J16" s="39">
        <v>14.21</v>
      </c>
      <c r="K16" s="39">
        <v>1.46</v>
      </c>
      <c r="L16" s="39">
        <v>0</v>
      </c>
      <c r="M16" s="39">
        <v>0</v>
      </c>
      <c r="N16" s="39">
        <v>43.74</v>
      </c>
      <c r="O16" s="39">
        <v>35.15</v>
      </c>
      <c r="P16" s="39">
        <v>1.93</v>
      </c>
      <c r="Q16" s="39">
        <v>0</v>
      </c>
      <c r="R16" s="39">
        <v>0</v>
      </c>
      <c r="S16" s="39">
        <v>1.31</v>
      </c>
      <c r="T16" s="39">
        <v>4.43</v>
      </c>
      <c r="U16" s="39">
        <v>656.58</v>
      </c>
      <c r="V16" s="39">
        <v>560.20000000000005</v>
      </c>
      <c r="W16" s="39">
        <v>443.54</v>
      </c>
      <c r="X16" s="39">
        <v>77.489999999999995</v>
      </c>
      <c r="Y16" s="39">
        <v>460.56</v>
      </c>
      <c r="Z16" s="39">
        <v>1.83</v>
      </c>
      <c r="AA16" s="39">
        <v>121.85</v>
      </c>
      <c r="AB16" s="39">
        <v>75.66</v>
      </c>
      <c r="AC16" s="39">
        <v>170.91</v>
      </c>
      <c r="AD16" s="39">
        <v>1.88</v>
      </c>
      <c r="AE16" s="39">
        <v>0.22</v>
      </c>
      <c r="AF16" s="39">
        <v>0.6</v>
      </c>
      <c r="AG16" s="39">
        <v>1.29</v>
      </c>
      <c r="AH16" s="39">
        <v>7.37</v>
      </c>
      <c r="AI16" s="39">
        <v>1.44</v>
      </c>
      <c r="AJ16" s="39">
        <v>0</v>
      </c>
      <c r="AK16" s="39">
        <v>1290.28</v>
      </c>
      <c r="AL16" s="39">
        <v>1128.8</v>
      </c>
      <c r="AM16" s="39">
        <v>2308.83</v>
      </c>
      <c r="AN16" s="39">
        <v>1635.97</v>
      </c>
      <c r="AO16" s="39">
        <v>637.59</v>
      </c>
      <c r="AP16" s="39">
        <v>1080.58</v>
      </c>
      <c r="AQ16" s="39">
        <v>362.66</v>
      </c>
      <c r="AR16" s="39">
        <v>1297.5899999999999</v>
      </c>
      <c r="AS16" s="39">
        <v>537.91</v>
      </c>
      <c r="AT16" s="39">
        <v>497.77</v>
      </c>
      <c r="AU16" s="39">
        <v>712.69</v>
      </c>
      <c r="AV16" s="39">
        <v>567.99</v>
      </c>
      <c r="AW16" s="39">
        <v>354.06</v>
      </c>
      <c r="AX16" s="39">
        <v>2288.46</v>
      </c>
      <c r="AY16" s="39">
        <v>1.32</v>
      </c>
      <c r="AZ16" s="39">
        <v>792.5</v>
      </c>
      <c r="BA16" s="39">
        <v>568.22</v>
      </c>
      <c r="BB16" s="39">
        <v>1315.32</v>
      </c>
      <c r="BC16" s="39">
        <v>274.35000000000002</v>
      </c>
      <c r="BD16" s="39">
        <v>0.22</v>
      </c>
      <c r="BE16" s="39">
        <v>0.06</v>
      </c>
      <c r="BF16" s="39">
        <v>0.05</v>
      </c>
      <c r="BG16" s="39">
        <v>0.11</v>
      </c>
      <c r="BH16" s="39">
        <v>0.14000000000000001</v>
      </c>
      <c r="BI16" s="39">
        <v>0.52</v>
      </c>
      <c r="BJ16" s="39">
        <v>0</v>
      </c>
      <c r="BK16" s="39">
        <v>1.78</v>
      </c>
      <c r="BL16" s="39">
        <v>0</v>
      </c>
      <c r="BM16" s="39">
        <v>0.59</v>
      </c>
      <c r="BN16" s="39">
        <v>0.01</v>
      </c>
      <c r="BO16" s="39">
        <v>0.01</v>
      </c>
      <c r="BP16" s="39">
        <v>0</v>
      </c>
      <c r="BQ16" s="39">
        <v>7.0000000000000007E-2</v>
      </c>
      <c r="BR16" s="39">
        <v>0.18</v>
      </c>
      <c r="BS16" s="39">
        <v>2.87</v>
      </c>
      <c r="BT16" s="39">
        <v>0</v>
      </c>
      <c r="BU16" s="39">
        <v>0</v>
      </c>
      <c r="BV16" s="39">
        <v>1.76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363</v>
      </c>
      <c r="CC16" s="38">
        <f>SUM($CC$10:$CC$15)</f>
        <v>86.410000000000011</v>
      </c>
      <c r="CD16" s="36">
        <f>$I$16/$I$51*100</f>
        <v>19.522306340204477</v>
      </c>
      <c r="CE16" s="36">
        <v>134.46</v>
      </c>
      <c r="CG16" s="36">
        <v>133.80000000000001</v>
      </c>
      <c r="CH16" s="36">
        <v>69.2</v>
      </c>
      <c r="CI16" s="36">
        <v>101.5</v>
      </c>
      <c r="CJ16" s="36">
        <v>5420.35</v>
      </c>
      <c r="CK16" s="36">
        <v>2801.86</v>
      </c>
      <c r="CL16" s="36">
        <v>4111.1099999999997</v>
      </c>
      <c r="CM16" s="36">
        <v>97.8</v>
      </c>
      <c r="CN16" s="36">
        <v>53.2</v>
      </c>
      <c r="CO16" s="36">
        <v>75.5</v>
      </c>
      <c r="CP16" s="36">
        <v>15.65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6.61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4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12.83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7.78</v>
      </c>
    </row>
    <row r="20" spans="1:96" s="32" customFormat="1">
      <c r="A20" s="32" t="str">
        <f>"297"</f>
        <v>297</v>
      </c>
      <c r="B20" s="33" t="s">
        <v>102</v>
      </c>
      <c r="C20" s="34" t="str">
        <f>"150"</f>
        <v>150</v>
      </c>
      <c r="D20" s="34">
        <v>4.58</v>
      </c>
      <c r="E20" s="34">
        <v>0.02</v>
      </c>
      <c r="F20" s="34">
        <v>3.57</v>
      </c>
      <c r="G20" s="34">
        <v>0.54</v>
      </c>
      <c r="H20" s="34">
        <v>35.380000000000003</v>
      </c>
      <c r="I20" s="34">
        <v>187.58764499999998</v>
      </c>
      <c r="J20" s="35">
        <v>2.16</v>
      </c>
      <c r="K20" s="35">
        <v>0.09</v>
      </c>
      <c r="L20" s="35">
        <v>0</v>
      </c>
      <c r="M20" s="35">
        <v>0</v>
      </c>
      <c r="N20" s="35">
        <v>0.47</v>
      </c>
      <c r="O20" s="35">
        <v>31.21</v>
      </c>
      <c r="P20" s="35">
        <v>3.71</v>
      </c>
      <c r="Q20" s="35">
        <v>0</v>
      </c>
      <c r="R20" s="35">
        <v>0</v>
      </c>
      <c r="S20" s="35">
        <v>0</v>
      </c>
      <c r="T20" s="35">
        <v>0.46</v>
      </c>
      <c r="U20" s="35">
        <v>5.21</v>
      </c>
      <c r="V20" s="35">
        <v>85.7</v>
      </c>
      <c r="W20" s="35">
        <v>18.87</v>
      </c>
      <c r="X20" s="35">
        <v>19</v>
      </c>
      <c r="Y20" s="35">
        <v>150.86000000000001</v>
      </c>
      <c r="Z20" s="35">
        <v>0.88</v>
      </c>
      <c r="AA20" s="35">
        <v>22.13</v>
      </c>
      <c r="AB20" s="35">
        <v>12.83</v>
      </c>
      <c r="AC20" s="35">
        <v>24.49</v>
      </c>
      <c r="AD20" s="35">
        <v>0.59</v>
      </c>
      <c r="AE20" s="35">
        <v>0.05</v>
      </c>
      <c r="AF20" s="35">
        <v>0.03</v>
      </c>
      <c r="AG20" s="35">
        <v>0.85</v>
      </c>
      <c r="AH20" s="35">
        <v>1.86</v>
      </c>
      <c r="AI20" s="35">
        <v>0</v>
      </c>
      <c r="AJ20" s="35">
        <v>0</v>
      </c>
      <c r="AK20" s="35">
        <v>182.26</v>
      </c>
      <c r="AL20" s="35">
        <v>162.62</v>
      </c>
      <c r="AM20" s="35">
        <v>241.83</v>
      </c>
      <c r="AN20" s="35">
        <v>148.03</v>
      </c>
      <c r="AO20" s="35">
        <v>59.2</v>
      </c>
      <c r="AP20" s="35">
        <v>104</v>
      </c>
      <c r="AQ20" s="35">
        <v>49.99</v>
      </c>
      <c r="AR20" s="35">
        <v>226.36</v>
      </c>
      <c r="AS20" s="35">
        <v>157.61000000000001</v>
      </c>
      <c r="AT20" s="35">
        <v>137.79</v>
      </c>
      <c r="AU20" s="35">
        <v>290.42</v>
      </c>
      <c r="AV20" s="35">
        <v>74.31</v>
      </c>
      <c r="AW20" s="35">
        <v>142.65</v>
      </c>
      <c r="AX20" s="35">
        <v>1572.74</v>
      </c>
      <c r="AY20" s="35">
        <v>0</v>
      </c>
      <c r="AZ20" s="35">
        <v>471.5</v>
      </c>
      <c r="BA20" s="35">
        <v>202.15</v>
      </c>
      <c r="BB20" s="35">
        <v>108.76</v>
      </c>
      <c r="BC20" s="35">
        <v>83.52</v>
      </c>
      <c r="BD20" s="35">
        <v>0.14000000000000001</v>
      </c>
      <c r="BE20" s="35">
        <v>0.03</v>
      </c>
      <c r="BF20" s="35">
        <v>0.03</v>
      </c>
      <c r="BG20" s="35">
        <v>7.0000000000000007E-2</v>
      </c>
      <c r="BH20" s="35">
        <v>0.09</v>
      </c>
      <c r="BI20" s="35">
        <v>0.28999999999999998</v>
      </c>
      <c r="BJ20" s="35">
        <v>0</v>
      </c>
      <c r="BK20" s="35">
        <v>1.04</v>
      </c>
      <c r="BL20" s="35">
        <v>0</v>
      </c>
      <c r="BM20" s="35">
        <v>0.28999999999999998</v>
      </c>
      <c r="BN20" s="35">
        <v>0</v>
      </c>
      <c r="BO20" s="35">
        <v>0</v>
      </c>
      <c r="BP20" s="35">
        <v>0</v>
      </c>
      <c r="BQ20" s="35">
        <v>0.03</v>
      </c>
      <c r="BR20" s="35">
        <v>0.11</v>
      </c>
      <c r="BS20" s="35">
        <v>0.88</v>
      </c>
      <c r="BT20" s="35">
        <v>0</v>
      </c>
      <c r="BU20" s="35">
        <v>0</v>
      </c>
      <c r="BV20" s="35">
        <v>0.21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127.6</v>
      </c>
      <c r="CC20" s="34">
        <v>5.91</v>
      </c>
      <c r="CE20" s="32">
        <v>24.26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3.58</v>
      </c>
    </row>
    <row r="21" spans="1:96" s="32" customFormat="1">
      <c r="A21" s="32" t="str">
        <f>"437"</f>
        <v>437</v>
      </c>
      <c r="B21" s="33" t="s">
        <v>103</v>
      </c>
      <c r="C21" s="34" t="str">
        <f>"90"</f>
        <v>90</v>
      </c>
      <c r="D21" s="34">
        <v>12.87</v>
      </c>
      <c r="E21" s="34">
        <v>12.39</v>
      </c>
      <c r="F21" s="34">
        <v>3.52</v>
      </c>
      <c r="G21" s="34">
        <v>0.81</v>
      </c>
      <c r="H21" s="34">
        <v>2.99</v>
      </c>
      <c r="I21" s="34">
        <v>94.765846340909178</v>
      </c>
      <c r="J21" s="35">
        <v>0.76</v>
      </c>
      <c r="K21" s="35">
        <v>0.53</v>
      </c>
      <c r="L21" s="35">
        <v>0</v>
      </c>
      <c r="M21" s="35">
        <v>0</v>
      </c>
      <c r="N21" s="35">
        <v>1.24</v>
      </c>
      <c r="O21" s="35">
        <v>1.45</v>
      </c>
      <c r="P21" s="35">
        <v>0.28999999999999998</v>
      </c>
      <c r="Q21" s="35">
        <v>0</v>
      </c>
      <c r="R21" s="35">
        <v>0</v>
      </c>
      <c r="S21" s="35">
        <v>0.11</v>
      </c>
      <c r="T21" s="35">
        <v>1.41</v>
      </c>
      <c r="U21" s="35">
        <v>229.28</v>
      </c>
      <c r="V21" s="35">
        <v>249.45</v>
      </c>
      <c r="W21" s="35">
        <v>9.85</v>
      </c>
      <c r="X21" s="35">
        <v>21.77</v>
      </c>
      <c r="Y21" s="35">
        <v>170.75</v>
      </c>
      <c r="Z21" s="35">
        <v>3.89</v>
      </c>
      <c r="AA21" s="35">
        <v>13.85</v>
      </c>
      <c r="AB21" s="35">
        <v>396.41</v>
      </c>
      <c r="AC21" s="35">
        <v>94.03</v>
      </c>
      <c r="AD21" s="35">
        <v>0.86</v>
      </c>
      <c r="AE21" s="35">
        <v>0.21</v>
      </c>
      <c r="AF21" s="35">
        <v>0.5</v>
      </c>
      <c r="AG21" s="35">
        <v>3.58</v>
      </c>
      <c r="AH21" s="35">
        <v>7.31</v>
      </c>
      <c r="AI21" s="35">
        <v>1.68</v>
      </c>
      <c r="AJ21" s="35">
        <v>0</v>
      </c>
      <c r="AK21" s="35">
        <v>10.49</v>
      </c>
      <c r="AL21" s="35">
        <v>9.4499999999999993</v>
      </c>
      <c r="AM21" s="35">
        <v>17.03</v>
      </c>
      <c r="AN21" s="35">
        <v>6.04</v>
      </c>
      <c r="AO21" s="35">
        <v>3.25</v>
      </c>
      <c r="AP21" s="35">
        <v>7.04</v>
      </c>
      <c r="AQ21" s="35">
        <v>2.19</v>
      </c>
      <c r="AR21" s="35">
        <v>10.68</v>
      </c>
      <c r="AS21" s="35">
        <v>7.91</v>
      </c>
      <c r="AT21" s="35">
        <v>9.0500000000000007</v>
      </c>
      <c r="AU21" s="35">
        <v>10.81</v>
      </c>
      <c r="AV21" s="35">
        <v>4.33</v>
      </c>
      <c r="AW21" s="35">
        <v>7.7</v>
      </c>
      <c r="AX21" s="35">
        <v>67.16</v>
      </c>
      <c r="AY21" s="35">
        <v>0</v>
      </c>
      <c r="AZ21" s="35">
        <v>19.78</v>
      </c>
      <c r="BA21" s="35">
        <v>10.74</v>
      </c>
      <c r="BB21" s="35">
        <v>5.42</v>
      </c>
      <c r="BC21" s="35">
        <v>4.26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0.05</v>
      </c>
      <c r="BL21" s="35">
        <v>0</v>
      </c>
      <c r="BM21" s="35">
        <v>0.03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0.19</v>
      </c>
      <c r="BT21" s="35">
        <v>0</v>
      </c>
      <c r="BU21" s="35">
        <v>0</v>
      </c>
      <c r="BV21" s="35">
        <v>0.47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72.03</v>
      </c>
      <c r="CC21" s="34">
        <v>33.549999999999997</v>
      </c>
      <c r="CE21" s="32">
        <v>79.92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0.41</v>
      </c>
      <c r="CR21" s="32">
        <v>20.329999999999998</v>
      </c>
    </row>
    <row r="22" spans="1:96" s="32" customFormat="1">
      <c r="A22" s="32" t="str">
        <f>"2"</f>
        <v>2</v>
      </c>
      <c r="B22" s="33" t="s">
        <v>104</v>
      </c>
      <c r="C22" s="34" t="str">
        <f>"31,8"</f>
        <v>31,8</v>
      </c>
      <c r="D22" s="34">
        <v>2.1</v>
      </c>
      <c r="E22" s="34">
        <v>0</v>
      </c>
      <c r="F22" s="34">
        <v>0.21</v>
      </c>
      <c r="G22" s="34">
        <v>0.21</v>
      </c>
      <c r="H22" s="34">
        <v>14.91</v>
      </c>
      <c r="I22" s="34">
        <v>71.200517999999988</v>
      </c>
      <c r="J22" s="35">
        <v>0</v>
      </c>
      <c r="K22" s="35">
        <v>0</v>
      </c>
      <c r="L22" s="35">
        <v>0</v>
      </c>
      <c r="M22" s="35">
        <v>0</v>
      </c>
      <c r="N22" s="35">
        <v>0.35</v>
      </c>
      <c r="O22" s="35">
        <v>14.5</v>
      </c>
      <c r="P22" s="35">
        <v>0.06</v>
      </c>
      <c r="Q22" s="35">
        <v>0</v>
      </c>
      <c r="R22" s="35">
        <v>0</v>
      </c>
      <c r="S22" s="35">
        <v>0</v>
      </c>
      <c r="T22" s="35">
        <v>0.56999999999999995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101.53</v>
      </c>
      <c r="AL22" s="35">
        <v>105.68</v>
      </c>
      <c r="AM22" s="35">
        <v>161.85</v>
      </c>
      <c r="AN22" s="35">
        <v>53.67</v>
      </c>
      <c r="AO22" s="35">
        <v>31.82</v>
      </c>
      <c r="AP22" s="35">
        <v>63.63</v>
      </c>
      <c r="AQ22" s="35">
        <v>24.07</v>
      </c>
      <c r="AR22" s="35">
        <v>115.09</v>
      </c>
      <c r="AS22" s="35">
        <v>71.38</v>
      </c>
      <c r="AT22" s="35">
        <v>99.6</v>
      </c>
      <c r="AU22" s="35">
        <v>82.17</v>
      </c>
      <c r="AV22" s="35">
        <v>43.16</v>
      </c>
      <c r="AW22" s="35">
        <v>76.36</v>
      </c>
      <c r="AX22" s="35">
        <v>638.53</v>
      </c>
      <c r="AY22" s="35">
        <v>0</v>
      </c>
      <c r="AZ22" s="35">
        <v>208.05</v>
      </c>
      <c r="BA22" s="35">
        <v>90.47</v>
      </c>
      <c r="BB22" s="35">
        <v>60.04</v>
      </c>
      <c r="BC22" s="35">
        <v>47.59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12.43</v>
      </c>
      <c r="CC22" s="34">
        <v>1.78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1.48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106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107</v>
      </c>
      <c r="C25" s="38"/>
      <c r="D25" s="38">
        <v>25.71</v>
      </c>
      <c r="E25" s="38">
        <v>14.13</v>
      </c>
      <c r="F25" s="38">
        <v>14.4</v>
      </c>
      <c r="G25" s="38">
        <v>6.78</v>
      </c>
      <c r="H25" s="38">
        <v>98.38</v>
      </c>
      <c r="I25" s="38">
        <v>606.95000000000005</v>
      </c>
      <c r="J25" s="39">
        <v>4.5</v>
      </c>
      <c r="K25" s="39">
        <v>3.75</v>
      </c>
      <c r="L25" s="39">
        <v>0</v>
      </c>
      <c r="M25" s="39">
        <v>0</v>
      </c>
      <c r="N25" s="39">
        <v>24.21</v>
      </c>
      <c r="O25" s="39">
        <v>62.49</v>
      </c>
      <c r="P25" s="39">
        <v>11.67</v>
      </c>
      <c r="Q25" s="39">
        <v>0</v>
      </c>
      <c r="R25" s="39">
        <v>0</v>
      </c>
      <c r="S25" s="39">
        <v>0.99</v>
      </c>
      <c r="T25" s="39">
        <v>6.3</v>
      </c>
      <c r="U25" s="39">
        <v>784.23</v>
      </c>
      <c r="V25" s="39">
        <v>1186.3800000000001</v>
      </c>
      <c r="W25" s="39">
        <v>105.41</v>
      </c>
      <c r="X25" s="39">
        <v>109.41</v>
      </c>
      <c r="Y25" s="39">
        <v>475.88</v>
      </c>
      <c r="Z25" s="39">
        <v>7.49</v>
      </c>
      <c r="AA25" s="39">
        <v>59.38</v>
      </c>
      <c r="AB25" s="39">
        <v>8588.1299999999992</v>
      </c>
      <c r="AC25" s="39">
        <v>1617.02</v>
      </c>
      <c r="AD25" s="39">
        <v>5.38</v>
      </c>
      <c r="AE25" s="39">
        <v>0.42</v>
      </c>
      <c r="AF25" s="39">
        <v>0.71</v>
      </c>
      <c r="AG25" s="39">
        <v>6.37</v>
      </c>
      <c r="AH25" s="39">
        <v>12.72</v>
      </c>
      <c r="AI25" s="39">
        <v>9.73</v>
      </c>
      <c r="AJ25" s="39">
        <v>0</v>
      </c>
      <c r="AK25" s="39">
        <v>499.4</v>
      </c>
      <c r="AL25" s="39">
        <v>448.96</v>
      </c>
      <c r="AM25" s="39">
        <v>701.09</v>
      </c>
      <c r="AN25" s="39">
        <v>426.32</v>
      </c>
      <c r="AO25" s="39">
        <v>178.56</v>
      </c>
      <c r="AP25" s="39">
        <v>335.6</v>
      </c>
      <c r="AQ25" s="39">
        <v>134.81</v>
      </c>
      <c r="AR25" s="39">
        <v>552.94000000000005</v>
      </c>
      <c r="AS25" s="39">
        <v>450.95</v>
      </c>
      <c r="AT25" s="39">
        <v>522.13</v>
      </c>
      <c r="AU25" s="39">
        <v>760.51</v>
      </c>
      <c r="AV25" s="39">
        <v>207.06</v>
      </c>
      <c r="AW25" s="39">
        <v>383.86</v>
      </c>
      <c r="AX25" s="39">
        <v>3087.6</v>
      </c>
      <c r="AY25" s="39">
        <v>1.79</v>
      </c>
      <c r="AZ25" s="39">
        <v>891.57</v>
      </c>
      <c r="BA25" s="39">
        <v>516.87</v>
      </c>
      <c r="BB25" s="39">
        <v>299.68</v>
      </c>
      <c r="BC25" s="39">
        <v>213.95</v>
      </c>
      <c r="BD25" s="39">
        <v>0.14000000000000001</v>
      </c>
      <c r="BE25" s="39">
        <v>0.03</v>
      </c>
      <c r="BF25" s="39">
        <v>0.03</v>
      </c>
      <c r="BG25" s="39">
        <v>7.0000000000000007E-2</v>
      </c>
      <c r="BH25" s="39">
        <v>0.09</v>
      </c>
      <c r="BI25" s="39">
        <v>0.28999999999999998</v>
      </c>
      <c r="BJ25" s="39">
        <v>0</v>
      </c>
      <c r="BK25" s="39">
        <v>1.47</v>
      </c>
      <c r="BL25" s="39">
        <v>0</v>
      </c>
      <c r="BM25" s="39">
        <v>0.52</v>
      </c>
      <c r="BN25" s="39">
        <v>0.02</v>
      </c>
      <c r="BO25" s="39">
        <v>0.04</v>
      </c>
      <c r="BP25" s="39">
        <v>0</v>
      </c>
      <c r="BQ25" s="39">
        <v>0.03</v>
      </c>
      <c r="BR25" s="39">
        <v>0.11</v>
      </c>
      <c r="BS25" s="39">
        <v>2.2799999999999998</v>
      </c>
      <c r="BT25" s="39">
        <v>0</v>
      </c>
      <c r="BU25" s="39">
        <v>0</v>
      </c>
      <c r="BV25" s="39">
        <v>3.64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678.39</v>
      </c>
      <c r="CC25" s="38">
        <f>SUM($CC$17:$CC$24)</f>
        <v>66.64</v>
      </c>
      <c r="CD25" s="36">
        <f>$I$25/$I$51*100</f>
        <v>18.29942986700917</v>
      </c>
      <c r="CE25" s="36">
        <v>1490.73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1.41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"180"</f>
        <v>180</v>
      </c>
      <c r="D27" s="34">
        <v>0.9</v>
      </c>
      <c r="E27" s="34">
        <v>0</v>
      </c>
      <c r="F27" s="34">
        <v>0.18</v>
      </c>
      <c r="G27" s="34">
        <v>0</v>
      </c>
      <c r="H27" s="34">
        <v>18.54</v>
      </c>
      <c r="I27" s="34">
        <v>77.831999999999994</v>
      </c>
      <c r="J27" s="35">
        <v>0</v>
      </c>
      <c r="K27" s="35">
        <v>0</v>
      </c>
      <c r="L27" s="35">
        <v>0</v>
      </c>
      <c r="M27" s="35">
        <v>0</v>
      </c>
      <c r="N27" s="35">
        <v>17.82</v>
      </c>
      <c r="O27" s="35">
        <v>0.36</v>
      </c>
      <c r="P27" s="35">
        <v>0.36</v>
      </c>
      <c r="Q27" s="35">
        <v>0</v>
      </c>
      <c r="R27" s="35">
        <v>0</v>
      </c>
      <c r="S27" s="35">
        <v>0.9</v>
      </c>
      <c r="T27" s="35">
        <v>0.54</v>
      </c>
      <c r="U27" s="35">
        <v>10.8</v>
      </c>
      <c r="V27" s="35">
        <v>216</v>
      </c>
      <c r="W27" s="35">
        <v>12.6</v>
      </c>
      <c r="X27" s="35">
        <v>7.2</v>
      </c>
      <c r="Y27" s="35">
        <v>12.6</v>
      </c>
      <c r="Z27" s="35">
        <v>2.52</v>
      </c>
      <c r="AA27" s="35">
        <v>0</v>
      </c>
      <c r="AB27" s="35">
        <v>0</v>
      </c>
      <c r="AC27" s="35">
        <v>0</v>
      </c>
      <c r="AD27" s="35">
        <v>0.18</v>
      </c>
      <c r="AE27" s="35">
        <v>0.02</v>
      </c>
      <c r="AF27" s="35">
        <v>0.02</v>
      </c>
      <c r="AG27" s="35">
        <v>0.18</v>
      </c>
      <c r="AH27" s="35">
        <v>0.36</v>
      </c>
      <c r="AI27" s="35">
        <v>3.6</v>
      </c>
      <c r="AJ27" s="35">
        <v>0.36</v>
      </c>
      <c r="AK27" s="35">
        <v>14.4</v>
      </c>
      <c r="AL27" s="35">
        <v>18</v>
      </c>
      <c r="AM27" s="35">
        <v>25.2</v>
      </c>
      <c r="AN27" s="35">
        <v>25.2</v>
      </c>
      <c r="AO27" s="35">
        <v>3.6</v>
      </c>
      <c r="AP27" s="35">
        <v>14.4</v>
      </c>
      <c r="AQ27" s="35">
        <v>3.6</v>
      </c>
      <c r="AR27" s="35">
        <v>12.6</v>
      </c>
      <c r="AS27" s="35">
        <v>23.4</v>
      </c>
      <c r="AT27" s="35">
        <v>14.4</v>
      </c>
      <c r="AU27" s="35">
        <v>104.4</v>
      </c>
      <c r="AV27" s="35">
        <v>9</v>
      </c>
      <c r="AW27" s="35">
        <v>19.8</v>
      </c>
      <c r="AX27" s="35">
        <v>57.6</v>
      </c>
      <c r="AY27" s="35">
        <v>0</v>
      </c>
      <c r="AZ27" s="35">
        <v>18</v>
      </c>
      <c r="BA27" s="35">
        <v>21.6</v>
      </c>
      <c r="BB27" s="35">
        <v>9</v>
      </c>
      <c r="BC27" s="35">
        <v>7.2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158.58000000000001</v>
      </c>
      <c r="CC27" s="34">
        <v>10.15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8.4600000000000009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10.8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9</v>
      </c>
    </row>
    <row r="29" spans="1:96" s="36" customFormat="1" ht="11.4">
      <c r="B29" s="37" t="s">
        <v>111</v>
      </c>
      <c r="C29" s="38"/>
      <c r="D29" s="38">
        <v>3.7</v>
      </c>
      <c r="E29" s="38">
        <v>0</v>
      </c>
      <c r="F29" s="38">
        <v>1.38</v>
      </c>
      <c r="G29" s="38">
        <v>0</v>
      </c>
      <c r="H29" s="38">
        <v>53.82</v>
      </c>
      <c r="I29" s="38">
        <v>233.91</v>
      </c>
      <c r="J29" s="39">
        <v>7.6</v>
      </c>
      <c r="K29" s="39">
        <v>0</v>
      </c>
      <c r="L29" s="39">
        <v>0</v>
      </c>
      <c r="M29" s="39">
        <v>0</v>
      </c>
      <c r="N29" s="39">
        <v>51.42</v>
      </c>
      <c r="O29" s="39">
        <v>1.52</v>
      </c>
      <c r="P29" s="39">
        <v>0.88</v>
      </c>
      <c r="Q29" s="39">
        <v>0</v>
      </c>
      <c r="R29" s="39">
        <v>0</v>
      </c>
      <c r="S29" s="39">
        <v>1.1000000000000001</v>
      </c>
      <c r="T29" s="39">
        <v>1.42</v>
      </c>
      <c r="U29" s="39">
        <v>65.2</v>
      </c>
      <c r="V29" s="39">
        <v>400.8</v>
      </c>
      <c r="W29" s="39">
        <v>153.4</v>
      </c>
      <c r="X29" s="39">
        <v>34.4</v>
      </c>
      <c r="Y29" s="39">
        <v>136.19999999999999</v>
      </c>
      <c r="Z29" s="39">
        <v>8.4</v>
      </c>
      <c r="AA29" s="39">
        <v>8</v>
      </c>
      <c r="AB29" s="39">
        <v>4.8</v>
      </c>
      <c r="AC29" s="39">
        <v>8.8000000000000007</v>
      </c>
      <c r="AD29" s="39">
        <v>0.5</v>
      </c>
      <c r="AE29" s="39">
        <v>0.05</v>
      </c>
      <c r="AF29" s="39">
        <v>0.2</v>
      </c>
      <c r="AG29" s="39">
        <v>0.34</v>
      </c>
      <c r="AH29" s="39">
        <v>1.4</v>
      </c>
      <c r="AI29" s="39">
        <v>3.6</v>
      </c>
      <c r="AJ29" s="39">
        <v>0.36</v>
      </c>
      <c r="AK29" s="39">
        <v>14.4</v>
      </c>
      <c r="AL29" s="39">
        <v>18</v>
      </c>
      <c r="AM29" s="39">
        <v>25.2</v>
      </c>
      <c r="AN29" s="39">
        <v>25.2</v>
      </c>
      <c r="AO29" s="39">
        <v>3.6</v>
      </c>
      <c r="AP29" s="39">
        <v>14.4</v>
      </c>
      <c r="AQ29" s="39">
        <v>3.6</v>
      </c>
      <c r="AR29" s="39">
        <v>12.6</v>
      </c>
      <c r="AS29" s="39">
        <v>23.4</v>
      </c>
      <c r="AT29" s="39">
        <v>14.4</v>
      </c>
      <c r="AU29" s="39">
        <v>104.4</v>
      </c>
      <c r="AV29" s="39">
        <v>9</v>
      </c>
      <c r="AW29" s="39">
        <v>19.8</v>
      </c>
      <c r="AX29" s="39">
        <v>57.6</v>
      </c>
      <c r="AY29" s="39">
        <v>0</v>
      </c>
      <c r="AZ29" s="39">
        <v>18</v>
      </c>
      <c r="BA29" s="39">
        <v>21.6</v>
      </c>
      <c r="BB29" s="39">
        <v>9</v>
      </c>
      <c r="BC29" s="39">
        <v>7.2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159.02000000000001</v>
      </c>
      <c r="CC29" s="38">
        <f>SUM($CC$26:$CC$28)</f>
        <v>20.950000000000003</v>
      </c>
      <c r="CD29" s="36">
        <f>$I$29/$I$51*100</f>
        <v>7.0523430928282629</v>
      </c>
      <c r="CE29" s="36">
        <v>8.8000000000000007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155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"100"</f>
        <v>100</v>
      </c>
      <c r="D32" s="34">
        <v>15.37</v>
      </c>
      <c r="E32" s="34">
        <v>14.66</v>
      </c>
      <c r="F32" s="34">
        <v>12.16</v>
      </c>
      <c r="G32" s="34">
        <v>2.14</v>
      </c>
      <c r="H32" s="34">
        <v>18.72</v>
      </c>
      <c r="I32" s="34">
        <v>246.690912</v>
      </c>
      <c r="J32" s="35">
        <v>6.87</v>
      </c>
      <c r="K32" s="35">
        <v>1.37</v>
      </c>
      <c r="L32" s="35">
        <v>0</v>
      </c>
      <c r="M32" s="35">
        <v>0</v>
      </c>
      <c r="N32" s="35">
        <v>9.5399999999999991</v>
      </c>
      <c r="O32" s="35">
        <v>8.73</v>
      </c>
      <c r="P32" s="35">
        <v>0.46</v>
      </c>
      <c r="Q32" s="35">
        <v>0</v>
      </c>
      <c r="R32" s="35">
        <v>0</v>
      </c>
      <c r="S32" s="35">
        <v>0.95</v>
      </c>
      <c r="T32" s="35">
        <v>2.08</v>
      </c>
      <c r="U32" s="35">
        <v>441.76</v>
      </c>
      <c r="V32" s="35">
        <v>128.04</v>
      </c>
      <c r="W32" s="35">
        <v>137.41</v>
      </c>
      <c r="X32" s="35">
        <v>20.28</v>
      </c>
      <c r="Y32" s="35">
        <v>182.34</v>
      </c>
      <c r="Z32" s="35">
        <v>0.67</v>
      </c>
      <c r="AA32" s="35">
        <v>51.18</v>
      </c>
      <c r="AB32" s="35">
        <v>33.44</v>
      </c>
      <c r="AC32" s="35">
        <v>92.35</v>
      </c>
      <c r="AD32" s="35">
        <v>1.35</v>
      </c>
      <c r="AE32" s="35">
        <v>0.05</v>
      </c>
      <c r="AF32" s="35">
        <v>0.22</v>
      </c>
      <c r="AG32" s="35">
        <v>0.4</v>
      </c>
      <c r="AH32" s="35">
        <v>3.76</v>
      </c>
      <c r="AI32" s="35">
        <v>0.23</v>
      </c>
      <c r="AJ32" s="35">
        <v>0</v>
      </c>
      <c r="AK32" s="35">
        <v>819.27</v>
      </c>
      <c r="AL32" s="35">
        <v>674.51</v>
      </c>
      <c r="AM32" s="35">
        <v>1262.3</v>
      </c>
      <c r="AN32" s="35">
        <v>980.45</v>
      </c>
      <c r="AO32" s="35">
        <v>376.35</v>
      </c>
      <c r="AP32" s="35">
        <v>633.17999999999995</v>
      </c>
      <c r="AQ32" s="35">
        <v>204.37</v>
      </c>
      <c r="AR32" s="35">
        <v>740.18</v>
      </c>
      <c r="AS32" s="35">
        <v>215.46</v>
      </c>
      <c r="AT32" s="35">
        <v>233.28</v>
      </c>
      <c r="AU32" s="35">
        <v>337.17</v>
      </c>
      <c r="AV32" s="35">
        <v>427.23</v>
      </c>
      <c r="AW32" s="35">
        <v>175.86</v>
      </c>
      <c r="AX32" s="35">
        <v>887.37</v>
      </c>
      <c r="AY32" s="35">
        <v>1.32</v>
      </c>
      <c r="AZ32" s="35">
        <v>252.15</v>
      </c>
      <c r="BA32" s="35">
        <v>237.27</v>
      </c>
      <c r="BB32" s="35">
        <v>760.3</v>
      </c>
      <c r="BC32" s="35">
        <v>132.65</v>
      </c>
      <c r="BD32" s="35">
        <v>7.0000000000000007E-2</v>
      </c>
      <c r="BE32" s="35">
        <v>0.03</v>
      </c>
      <c r="BF32" s="35">
        <v>0.02</v>
      </c>
      <c r="BG32" s="35">
        <v>0.04</v>
      </c>
      <c r="BH32" s="35">
        <v>0.05</v>
      </c>
      <c r="BI32" s="35">
        <v>0.21</v>
      </c>
      <c r="BJ32" s="35">
        <v>0</v>
      </c>
      <c r="BK32" s="35">
        <v>0.7</v>
      </c>
      <c r="BL32" s="35">
        <v>0</v>
      </c>
      <c r="BM32" s="35">
        <v>0.25</v>
      </c>
      <c r="BN32" s="35">
        <v>0.01</v>
      </c>
      <c r="BO32" s="35">
        <v>0.01</v>
      </c>
      <c r="BP32" s="35">
        <v>0</v>
      </c>
      <c r="BQ32" s="35">
        <v>0.04</v>
      </c>
      <c r="BR32" s="35">
        <v>0.06</v>
      </c>
      <c r="BS32" s="35">
        <v>0.89</v>
      </c>
      <c r="BT32" s="35">
        <v>0</v>
      </c>
      <c r="BU32" s="35">
        <v>0</v>
      </c>
      <c r="BV32" s="35">
        <v>1.21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78.69</v>
      </c>
      <c r="CC32" s="34">
        <v>47.18</v>
      </c>
      <c r="CE32" s="32">
        <v>56.75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7</v>
      </c>
      <c r="CQ32" s="32">
        <v>1</v>
      </c>
      <c r="CR32" s="32">
        <v>28.59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8.2799999999999994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6.9</v>
      </c>
    </row>
    <row r="34" spans="1:96" s="32" customFormat="1">
      <c r="A34" s="32" t="str">
        <f>"200"</f>
        <v>200</v>
      </c>
      <c r="B34" s="33" t="s">
        <v>95</v>
      </c>
      <c r="C34" s="34" t="str">
        <f>"220"</f>
        <v>220</v>
      </c>
      <c r="D34" s="34">
        <v>6.76</v>
      </c>
      <c r="E34" s="34">
        <v>3.17</v>
      </c>
      <c r="F34" s="34">
        <v>9.0399999999999991</v>
      </c>
      <c r="G34" s="34">
        <v>0.86</v>
      </c>
      <c r="H34" s="34">
        <v>37.1</v>
      </c>
      <c r="I34" s="34">
        <v>255.05622428571462</v>
      </c>
      <c r="J34" s="35">
        <v>5.39</v>
      </c>
      <c r="K34" s="35">
        <v>0.14000000000000001</v>
      </c>
      <c r="L34" s="35">
        <v>0</v>
      </c>
      <c r="M34" s="35">
        <v>0</v>
      </c>
      <c r="N34" s="35">
        <v>10.85</v>
      </c>
      <c r="O34" s="35">
        <v>25.02</v>
      </c>
      <c r="P34" s="35">
        <v>1.22</v>
      </c>
      <c r="Q34" s="35">
        <v>0</v>
      </c>
      <c r="R34" s="35">
        <v>0</v>
      </c>
      <c r="S34" s="35">
        <v>0.11</v>
      </c>
      <c r="T34" s="35">
        <v>1.1499999999999999</v>
      </c>
      <c r="U34" s="35">
        <v>59.36</v>
      </c>
      <c r="V34" s="35">
        <v>222.6</v>
      </c>
      <c r="W34" s="35">
        <v>136.52000000000001</v>
      </c>
      <c r="X34" s="35">
        <v>39.75</v>
      </c>
      <c r="Y34" s="35">
        <v>164</v>
      </c>
      <c r="Z34" s="35">
        <v>0.86</v>
      </c>
      <c r="AA34" s="35">
        <v>55.83</v>
      </c>
      <c r="AB34" s="35">
        <v>35.53</v>
      </c>
      <c r="AC34" s="35">
        <v>62.29</v>
      </c>
      <c r="AD34" s="35">
        <v>0.19</v>
      </c>
      <c r="AE34" s="35">
        <v>0.13</v>
      </c>
      <c r="AF34" s="35">
        <v>0.17</v>
      </c>
      <c r="AG34" s="35">
        <v>0.62</v>
      </c>
      <c r="AH34" s="35">
        <v>2.4500000000000002</v>
      </c>
      <c r="AI34" s="35">
        <v>0.57999999999999996</v>
      </c>
      <c r="AJ34" s="35">
        <v>0</v>
      </c>
      <c r="AK34" s="35">
        <v>347.41</v>
      </c>
      <c r="AL34" s="35">
        <v>321.67</v>
      </c>
      <c r="AM34" s="35">
        <v>728.12</v>
      </c>
      <c r="AN34" s="35">
        <v>346.37</v>
      </c>
      <c r="AO34" s="35">
        <v>169.87</v>
      </c>
      <c r="AP34" s="35">
        <v>266.93</v>
      </c>
      <c r="AQ34" s="35">
        <v>102.75</v>
      </c>
      <c r="AR34" s="35">
        <v>343.69</v>
      </c>
      <c r="AS34" s="35">
        <v>292.52999999999997</v>
      </c>
      <c r="AT34" s="35">
        <v>175.84</v>
      </c>
      <c r="AU34" s="35">
        <v>229.28</v>
      </c>
      <c r="AV34" s="35">
        <v>84.42</v>
      </c>
      <c r="AW34" s="35">
        <v>117.62</v>
      </c>
      <c r="AX34" s="35">
        <v>672.89</v>
      </c>
      <c r="AY34" s="35">
        <v>0</v>
      </c>
      <c r="AZ34" s="35">
        <v>227.25</v>
      </c>
      <c r="BA34" s="35">
        <v>204.38</v>
      </c>
      <c r="BB34" s="35">
        <v>335.73</v>
      </c>
      <c r="BC34" s="35">
        <v>89.34</v>
      </c>
      <c r="BD34" s="35">
        <v>0.21</v>
      </c>
      <c r="BE34" s="35">
        <v>0.05</v>
      </c>
      <c r="BF34" s="35">
        <v>0.04</v>
      </c>
      <c r="BG34" s="35">
        <v>0.11</v>
      </c>
      <c r="BH34" s="35">
        <v>0.14000000000000001</v>
      </c>
      <c r="BI34" s="35">
        <v>0.45</v>
      </c>
      <c r="BJ34" s="35">
        <v>0</v>
      </c>
      <c r="BK34" s="35">
        <v>1.49</v>
      </c>
      <c r="BL34" s="35">
        <v>0</v>
      </c>
      <c r="BM34" s="35">
        <v>0.45</v>
      </c>
      <c r="BN34" s="35">
        <v>0</v>
      </c>
      <c r="BO34" s="35">
        <v>0</v>
      </c>
      <c r="BP34" s="35">
        <v>0</v>
      </c>
      <c r="BQ34" s="35">
        <v>0.05</v>
      </c>
      <c r="BR34" s="35">
        <v>0.17</v>
      </c>
      <c r="BS34" s="35">
        <v>1.46</v>
      </c>
      <c r="BT34" s="35">
        <v>0</v>
      </c>
      <c r="BU34" s="35">
        <v>0</v>
      </c>
      <c r="BV34" s="35">
        <v>0.46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104.09</v>
      </c>
      <c r="CC34" s="34">
        <v>23.43</v>
      </c>
      <c r="CE34" s="32">
        <v>61.75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5.36</v>
      </c>
      <c r="CQ34" s="32">
        <v>0</v>
      </c>
      <c r="CR34" s="32">
        <v>14.2</v>
      </c>
    </row>
    <row r="35" spans="1:96" s="32" customFormat="1">
      <c r="A35" s="32" t="str">
        <f>"1"</f>
        <v>1</v>
      </c>
      <c r="B35" s="33" t="s">
        <v>96</v>
      </c>
      <c r="C35" s="34" t="str">
        <f>"50"</f>
        <v>50</v>
      </c>
      <c r="D35" s="34">
        <v>3.85</v>
      </c>
      <c r="E35" s="34">
        <v>0</v>
      </c>
      <c r="F35" s="34">
        <v>1.5</v>
      </c>
      <c r="G35" s="34">
        <v>1.5</v>
      </c>
      <c r="H35" s="34">
        <v>26.65</v>
      </c>
      <c r="I35" s="34">
        <v>134.75999999999996</v>
      </c>
      <c r="J35" s="35">
        <v>0.25</v>
      </c>
      <c r="K35" s="35">
        <v>0</v>
      </c>
      <c r="L35" s="35">
        <v>0</v>
      </c>
      <c r="M35" s="35">
        <v>0</v>
      </c>
      <c r="N35" s="35">
        <v>1.65</v>
      </c>
      <c r="O35" s="35">
        <v>23.4</v>
      </c>
      <c r="P35" s="35">
        <v>1.6</v>
      </c>
      <c r="Q35" s="35">
        <v>0</v>
      </c>
      <c r="R35" s="35">
        <v>0</v>
      </c>
      <c r="S35" s="35">
        <v>0.15</v>
      </c>
      <c r="T35" s="35">
        <v>0.8</v>
      </c>
      <c r="U35" s="35">
        <v>214.5</v>
      </c>
      <c r="V35" s="35">
        <v>65.5</v>
      </c>
      <c r="W35" s="35">
        <v>11</v>
      </c>
      <c r="X35" s="35">
        <v>16.5</v>
      </c>
      <c r="Y35" s="35">
        <v>42.5</v>
      </c>
      <c r="Z35" s="35">
        <v>1</v>
      </c>
      <c r="AA35" s="35">
        <v>0</v>
      </c>
      <c r="AB35" s="35">
        <v>0</v>
      </c>
      <c r="AC35" s="35">
        <v>0</v>
      </c>
      <c r="AD35" s="35">
        <v>0.85</v>
      </c>
      <c r="AE35" s="35">
        <v>0.08</v>
      </c>
      <c r="AF35" s="35">
        <v>0.03</v>
      </c>
      <c r="AG35" s="35">
        <v>0.8</v>
      </c>
      <c r="AH35" s="35">
        <v>1.5</v>
      </c>
      <c r="AI35" s="35">
        <v>0</v>
      </c>
      <c r="AJ35" s="35">
        <v>0</v>
      </c>
      <c r="AK35" s="35">
        <v>186</v>
      </c>
      <c r="AL35" s="35">
        <v>193</v>
      </c>
      <c r="AM35" s="35">
        <v>295.5</v>
      </c>
      <c r="AN35" s="35">
        <v>99.5</v>
      </c>
      <c r="AO35" s="35">
        <v>58.5</v>
      </c>
      <c r="AP35" s="35">
        <v>117</v>
      </c>
      <c r="AQ35" s="35">
        <v>44</v>
      </c>
      <c r="AR35" s="35">
        <v>210</v>
      </c>
      <c r="AS35" s="35">
        <v>130.5</v>
      </c>
      <c r="AT35" s="35">
        <v>181.5</v>
      </c>
      <c r="AU35" s="35">
        <v>150.5</v>
      </c>
      <c r="AV35" s="35">
        <v>80.5</v>
      </c>
      <c r="AW35" s="35">
        <v>140</v>
      </c>
      <c r="AX35" s="35">
        <v>1162.5</v>
      </c>
      <c r="AY35" s="35">
        <v>0</v>
      </c>
      <c r="AZ35" s="35">
        <v>378.5</v>
      </c>
      <c r="BA35" s="35">
        <v>165.5</v>
      </c>
      <c r="BB35" s="35">
        <v>111</v>
      </c>
      <c r="BC35" s="35">
        <v>86.5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0.17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0.59</v>
      </c>
      <c r="BT35" s="35">
        <v>0</v>
      </c>
      <c r="BU35" s="35">
        <v>0</v>
      </c>
      <c r="BV35" s="35">
        <v>0.44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17.05</v>
      </c>
      <c r="CC35" s="34">
        <v>5.3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4.42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12.86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</v>
      </c>
    </row>
    <row r="37" spans="1:96" s="36" customFormat="1" ht="11.4">
      <c r="B37" s="37" t="s">
        <v>113</v>
      </c>
      <c r="C37" s="38"/>
      <c r="D37" s="38">
        <v>31.28</v>
      </c>
      <c r="E37" s="38">
        <v>22.83</v>
      </c>
      <c r="F37" s="38">
        <v>28.46</v>
      </c>
      <c r="G37" s="38">
        <v>4.57</v>
      </c>
      <c r="H37" s="38">
        <v>108.62</v>
      </c>
      <c r="I37" s="38">
        <v>809.52</v>
      </c>
      <c r="J37" s="39">
        <v>16.07</v>
      </c>
      <c r="K37" s="39">
        <v>1.51</v>
      </c>
      <c r="L37" s="39">
        <v>0</v>
      </c>
      <c r="M37" s="39">
        <v>0</v>
      </c>
      <c r="N37" s="39">
        <v>48.19</v>
      </c>
      <c r="O37" s="39">
        <v>57.15</v>
      </c>
      <c r="P37" s="39">
        <v>3.28</v>
      </c>
      <c r="Q37" s="39">
        <v>0</v>
      </c>
      <c r="R37" s="39">
        <v>0</v>
      </c>
      <c r="S37" s="39">
        <v>1.43</v>
      </c>
      <c r="T37" s="39">
        <v>5.27</v>
      </c>
      <c r="U37" s="39">
        <v>804.17</v>
      </c>
      <c r="V37" s="39">
        <v>670.33</v>
      </c>
      <c r="W37" s="39">
        <v>493.57</v>
      </c>
      <c r="X37" s="39">
        <v>100.03</v>
      </c>
      <c r="Y37" s="39">
        <v>538.24</v>
      </c>
      <c r="Z37" s="39">
        <v>2.7</v>
      </c>
      <c r="AA37" s="39">
        <v>139.61000000000001</v>
      </c>
      <c r="AB37" s="39">
        <v>86.97</v>
      </c>
      <c r="AC37" s="39">
        <v>190.73</v>
      </c>
      <c r="AD37" s="39">
        <v>2.4500000000000002</v>
      </c>
      <c r="AE37" s="39">
        <v>0.3</v>
      </c>
      <c r="AF37" s="39">
        <v>0.67</v>
      </c>
      <c r="AG37" s="39">
        <v>1.97</v>
      </c>
      <c r="AH37" s="39">
        <v>9.0500000000000007</v>
      </c>
      <c r="AI37" s="39">
        <v>1.63</v>
      </c>
      <c r="AJ37" s="39">
        <v>0</v>
      </c>
      <c r="AK37" s="39">
        <v>1648.32</v>
      </c>
      <c r="AL37" s="39">
        <v>1472.35</v>
      </c>
      <c r="AM37" s="39">
        <v>2717.81</v>
      </c>
      <c r="AN37" s="39">
        <v>1805.88</v>
      </c>
      <c r="AO37" s="39">
        <v>726.74</v>
      </c>
      <c r="AP37" s="39">
        <v>1235.71</v>
      </c>
      <c r="AQ37" s="39">
        <v>421.75</v>
      </c>
      <c r="AR37" s="39">
        <v>1532.94</v>
      </c>
      <c r="AS37" s="39">
        <v>709.29</v>
      </c>
      <c r="AT37" s="39">
        <v>662.62</v>
      </c>
      <c r="AU37" s="39">
        <v>875.95</v>
      </c>
      <c r="AV37" s="39">
        <v>643.15</v>
      </c>
      <c r="AW37" s="39">
        <v>475.48</v>
      </c>
      <c r="AX37" s="39">
        <v>3200.06</v>
      </c>
      <c r="AY37" s="39">
        <v>1.32</v>
      </c>
      <c r="AZ37" s="39">
        <v>1091.9000000000001</v>
      </c>
      <c r="BA37" s="39">
        <v>732.55</v>
      </c>
      <c r="BB37" s="39">
        <v>1488.75</v>
      </c>
      <c r="BC37" s="39">
        <v>354.67</v>
      </c>
      <c r="BD37" s="39">
        <v>0.28000000000000003</v>
      </c>
      <c r="BE37" s="39">
        <v>0.08</v>
      </c>
      <c r="BF37" s="39">
        <v>0.06</v>
      </c>
      <c r="BG37" s="39">
        <v>0.15</v>
      </c>
      <c r="BH37" s="39">
        <v>0.19</v>
      </c>
      <c r="BI37" s="39">
        <v>0.67</v>
      </c>
      <c r="BJ37" s="39">
        <v>0</v>
      </c>
      <c r="BK37" s="39">
        <v>2.35</v>
      </c>
      <c r="BL37" s="39">
        <v>0</v>
      </c>
      <c r="BM37" s="39">
        <v>0.77</v>
      </c>
      <c r="BN37" s="39">
        <v>0.01</v>
      </c>
      <c r="BO37" s="39">
        <v>0.01</v>
      </c>
      <c r="BP37" s="39">
        <v>0</v>
      </c>
      <c r="BQ37" s="39">
        <v>0.09</v>
      </c>
      <c r="BR37" s="39">
        <v>0.23</v>
      </c>
      <c r="BS37" s="39">
        <v>3.68</v>
      </c>
      <c r="BT37" s="39">
        <v>0</v>
      </c>
      <c r="BU37" s="39">
        <v>0</v>
      </c>
      <c r="BV37" s="39">
        <v>2.17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406.35</v>
      </c>
      <c r="CC37" s="38">
        <f>SUM($CC$31:$CC$36)</f>
        <v>97.05</v>
      </c>
      <c r="CD37" s="36">
        <f>$I$37/$I$51*100</f>
        <v>24.40687777566729</v>
      </c>
      <c r="CE37" s="36">
        <v>154.11000000000001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17.36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11.01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6.67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16.04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9.7200000000000006</v>
      </c>
    </row>
    <row r="41" spans="1:96" s="32" customFormat="1">
      <c r="A41" s="32" t="str">
        <f>"297"</f>
        <v>297</v>
      </c>
      <c r="B41" s="33" t="s">
        <v>102</v>
      </c>
      <c r="C41" s="34" t="str">
        <f>"180"</f>
        <v>180</v>
      </c>
      <c r="D41" s="34">
        <v>5.49</v>
      </c>
      <c r="E41" s="34">
        <v>0.02</v>
      </c>
      <c r="F41" s="34">
        <v>4.29</v>
      </c>
      <c r="G41" s="34">
        <v>0.65</v>
      </c>
      <c r="H41" s="34">
        <v>42.46</v>
      </c>
      <c r="I41" s="34">
        <v>225.10517399999998</v>
      </c>
      <c r="J41" s="35">
        <v>2.59</v>
      </c>
      <c r="K41" s="35">
        <v>0.11</v>
      </c>
      <c r="L41" s="35">
        <v>0</v>
      </c>
      <c r="M41" s="35">
        <v>0</v>
      </c>
      <c r="N41" s="35">
        <v>0.56000000000000005</v>
      </c>
      <c r="O41" s="35">
        <v>37.450000000000003</v>
      </c>
      <c r="P41" s="35">
        <v>4.45</v>
      </c>
      <c r="Q41" s="35">
        <v>0</v>
      </c>
      <c r="R41" s="35">
        <v>0</v>
      </c>
      <c r="S41" s="35">
        <v>0</v>
      </c>
      <c r="T41" s="35">
        <v>0.55000000000000004</v>
      </c>
      <c r="U41" s="35">
        <v>6.25</v>
      </c>
      <c r="V41" s="35">
        <v>102.84</v>
      </c>
      <c r="W41" s="35">
        <v>22.64</v>
      </c>
      <c r="X41" s="35">
        <v>22.8</v>
      </c>
      <c r="Y41" s="35">
        <v>181.03</v>
      </c>
      <c r="Z41" s="35">
        <v>1.06</v>
      </c>
      <c r="AA41" s="35">
        <v>26.55</v>
      </c>
      <c r="AB41" s="35">
        <v>15.39</v>
      </c>
      <c r="AC41" s="35">
        <v>29.39</v>
      </c>
      <c r="AD41" s="35">
        <v>0.71</v>
      </c>
      <c r="AE41" s="35">
        <v>0.06</v>
      </c>
      <c r="AF41" s="35">
        <v>0.04</v>
      </c>
      <c r="AG41" s="35">
        <v>1.02</v>
      </c>
      <c r="AH41" s="35">
        <v>2.23</v>
      </c>
      <c r="AI41" s="35">
        <v>0</v>
      </c>
      <c r="AJ41" s="35">
        <v>0</v>
      </c>
      <c r="AK41" s="35">
        <v>218.71</v>
      </c>
      <c r="AL41" s="35">
        <v>195.14</v>
      </c>
      <c r="AM41" s="35">
        <v>290.19</v>
      </c>
      <c r="AN41" s="35">
        <v>177.63</v>
      </c>
      <c r="AO41" s="35">
        <v>71.05</v>
      </c>
      <c r="AP41" s="35">
        <v>124.8</v>
      </c>
      <c r="AQ41" s="35">
        <v>59.99</v>
      </c>
      <c r="AR41" s="35">
        <v>271.63</v>
      </c>
      <c r="AS41" s="35">
        <v>189.13</v>
      </c>
      <c r="AT41" s="35">
        <v>165.35</v>
      </c>
      <c r="AU41" s="35">
        <v>348.51</v>
      </c>
      <c r="AV41" s="35">
        <v>89.17</v>
      </c>
      <c r="AW41" s="35">
        <v>171.18</v>
      </c>
      <c r="AX41" s="35">
        <v>1887.29</v>
      </c>
      <c r="AY41" s="35">
        <v>0</v>
      </c>
      <c r="AZ41" s="35">
        <v>565.79999999999995</v>
      </c>
      <c r="BA41" s="35">
        <v>242.58</v>
      </c>
      <c r="BB41" s="35">
        <v>130.51</v>
      </c>
      <c r="BC41" s="35">
        <v>100.22</v>
      </c>
      <c r="BD41" s="35">
        <v>0.16</v>
      </c>
      <c r="BE41" s="35">
        <v>0.04</v>
      </c>
      <c r="BF41" s="35">
        <v>0.03</v>
      </c>
      <c r="BG41" s="35">
        <v>0.08</v>
      </c>
      <c r="BH41" s="35">
        <v>0.11</v>
      </c>
      <c r="BI41" s="35">
        <v>0.35</v>
      </c>
      <c r="BJ41" s="35">
        <v>0</v>
      </c>
      <c r="BK41" s="35">
        <v>1.25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0.04</v>
      </c>
      <c r="BR41" s="35">
        <v>0.13</v>
      </c>
      <c r="BS41" s="35">
        <v>1.06</v>
      </c>
      <c r="BT41" s="35">
        <v>0</v>
      </c>
      <c r="BU41" s="35">
        <v>0</v>
      </c>
      <c r="BV41" s="35">
        <v>0.25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153.12</v>
      </c>
      <c r="CC41" s="34">
        <v>7.09</v>
      </c>
      <c r="CE41" s="32">
        <v>29.12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4.3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37.270000000000003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22.59</v>
      </c>
    </row>
    <row r="43" spans="1:96" s="32" customFormat="1">
      <c r="A43" s="32" t="str">
        <f>"2"</f>
        <v>2</v>
      </c>
      <c r="B43" s="33" t="s">
        <v>104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105</v>
      </c>
      <c r="C44" s="34" t="str">
        <f>"41,7"</f>
        <v>41,7</v>
      </c>
      <c r="D44" s="34">
        <v>2.75</v>
      </c>
      <c r="E44" s="34">
        <v>0</v>
      </c>
      <c r="F44" s="34">
        <v>0.5</v>
      </c>
      <c r="G44" s="34">
        <v>0.5</v>
      </c>
      <c r="H44" s="34">
        <v>17.39</v>
      </c>
      <c r="I44" s="34">
        <v>80.639460000000014</v>
      </c>
      <c r="J44" s="35">
        <v>0.08</v>
      </c>
      <c r="K44" s="35">
        <v>0</v>
      </c>
      <c r="L44" s="35">
        <v>0</v>
      </c>
      <c r="M44" s="35">
        <v>0</v>
      </c>
      <c r="N44" s="35">
        <v>0.5</v>
      </c>
      <c r="O44" s="35">
        <v>13.43</v>
      </c>
      <c r="P44" s="35">
        <v>3.46</v>
      </c>
      <c r="Q44" s="35">
        <v>0</v>
      </c>
      <c r="R44" s="35">
        <v>0</v>
      </c>
      <c r="S44" s="35">
        <v>0.42</v>
      </c>
      <c r="T44" s="35">
        <v>1.04</v>
      </c>
      <c r="U44" s="35">
        <v>254.37</v>
      </c>
      <c r="V44" s="35">
        <v>102.17</v>
      </c>
      <c r="W44" s="35">
        <v>14.6</v>
      </c>
      <c r="X44" s="35">
        <v>19.600000000000001</v>
      </c>
      <c r="Y44" s="35">
        <v>65.89</v>
      </c>
      <c r="Z44" s="35">
        <v>1.63</v>
      </c>
      <c r="AA44" s="35">
        <v>0</v>
      </c>
      <c r="AB44" s="35">
        <v>2.09</v>
      </c>
      <c r="AC44" s="35">
        <v>0.42</v>
      </c>
      <c r="AD44" s="35">
        <v>0.57999999999999996</v>
      </c>
      <c r="AE44" s="35">
        <v>0.08</v>
      </c>
      <c r="AF44" s="35">
        <v>0.03</v>
      </c>
      <c r="AG44" s="35">
        <v>0.28999999999999998</v>
      </c>
      <c r="AH44" s="35">
        <v>0.83</v>
      </c>
      <c r="AI44" s="35">
        <v>0</v>
      </c>
      <c r="AJ44" s="35">
        <v>0</v>
      </c>
      <c r="AK44" s="35">
        <v>0</v>
      </c>
      <c r="AL44" s="35">
        <v>0</v>
      </c>
      <c r="AM44" s="35">
        <v>178.06</v>
      </c>
      <c r="AN44" s="35">
        <v>92.99</v>
      </c>
      <c r="AO44" s="35">
        <v>38.78</v>
      </c>
      <c r="AP44" s="35">
        <v>82.57</v>
      </c>
      <c r="AQ44" s="35">
        <v>33.36</v>
      </c>
      <c r="AR44" s="35">
        <v>154.71</v>
      </c>
      <c r="AS44" s="35">
        <v>123.85</v>
      </c>
      <c r="AT44" s="35">
        <v>121.35</v>
      </c>
      <c r="AU44" s="35">
        <v>193.49</v>
      </c>
      <c r="AV44" s="35">
        <v>51.71</v>
      </c>
      <c r="AW44" s="35">
        <v>129.27000000000001</v>
      </c>
      <c r="AX44" s="35">
        <v>637.59</v>
      </c>
      <c r="AY44" s="35">
        <v>0</v>
      </c>
      <c r="AZ44" s="35">
        <v>219.34</v>
      </c>
      <c r="BA44" s="35">
        <v>121.35</v>
      </c>
      <c r="BB44" s="35">
        <v>75.06</v>
      </c>
      <c r="BC44" s="35">
        <v>54.21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0.05</v>
      </c>
      <c r="BT44" s="35">
        <v>0</v>
      </c>
      <c r="BU44" s="35">
        <v>0</v>
      </c>
      <c r="BV44" s="35">
        <v>0.2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19.600000000000001</v>
      </c>
      <c r="CC44" s="34">
        <v>2.42</v>
      </c>
      <c r="CE44" s="32">
        <v>0.35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2.02</v>
      </c>
    </row>
    <row r="45" spans="1:96" s="28" customFormat="1">
      <c r="A45" s="28" t="str">
        <f>"6/10"</f>
        <v>6/10</v>
      </c>
      <c r="B45" s="29" t="s">
        <v>106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4.8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2.91</v>
      </c>
    </row>
    <row r="46" spans="1:96" s="36" customFormat="1" ht="11.4">
      <c r="B46" s="37" t="s">
        <v>115</v>
      </c>
      <c r="C46" s="38"/>
      <c r="D46" s="38">
        <v>31.28</v>
      </c>
      <c r="E46" s="38">
        <v>15.94</v>
      </c>
      <c r="F46" s="38">
        <v>19.010000000000002</v>
      </c>
      <c r="G46" s="38">
        <v>10.01</v>
      </c>
      <c r="H46" s="38">
        <v>126.13</v>
      </c>
      <c r="I46" s="38">
        <v>776.34</v>
      </c>
      <c r="J46" s="39">
        <v>5.62</v>
      </c>
      <c r="K46" s="39">
        <v>5.58</v>
      </c>
      <c r="L46" s="39">
        <v>0</v>
      </c>
      <c r="M46" s="39">
        <v>0</v>
      </c>
      <c r="N46" s="39">
        <v>28.94</v>
      </c>
      <c r="O46" s="39">
        <v>81.75</v>
      </c>
      <c r="P46" s="39">
        <v>15.44</v>
      </c>
      <c r="Q46" s="39">
        <v>0</v>
      </c>
      <c r="R46" s="39">
        <v>0</v>
      </c>
      <c r="S46" s="39">
        <v>1.38</v>
      </c>
      <c r="T46" s="39">
        <v>8.11</v>
      </c>
      <c r="U46" s="39">
        <v>1053.94</v>
      </c>
      <c r="V46" s="39">
        <v>1445.03</v>
      </c>
      <c r="W46" s="39">
        <v>133.61000000000001</v>
      </c>
      <c r="X46" s="39">
        <v>144.21</v>
      </c>
      <c r="Y46" s="39">
        <v>595.61</v>
      </c>
      <c r="Z46" s="39">
        <v>9.43</v>
      </c>
      <c r="AA46" s="39">
        <v>71.19</v>
      </c>
      <c r="AB46" s="39">
        <v>13227.59</v>
      </c>
      <c r="AC46" s="39">
        <v>2438.0100000000002</v>
      </c>
      <c r="AD46" s="39">
        <v>7.29</v>
      </c>
      <c r="AE46" s="39">
        <v>0.53</v>
      </c>
      <c r="AF46" s="39">
        <v>0.84</v>
      </c>
      <c r="AG46" s="39">
        <v>7.63</v>
      </c>
      <c r="AH46" s="39">
        <v>15.19</v>
      </c>
      <c r="AI46" s="39">
        <v>12.98</v>
      </c>
      <c r="AJ46" s="39">
        <v>0</v>
      </c>
      <c r="AK46" s="39">
        <v>543.66999999999996</v>
      </c>
      <c r="AL46" s="39">
        <v>498.48</v>
      </c>
      <c r="AM46" s="39">
        <v>944.4</v>
      </c>
      <c r="AN46" s="39">
        <v>570.88</v>
      </c>
      <c r="AO46" s="39">
        <v>237.6</v>
      </c>
      <c r="AP46" s="39">
        <v>454.1</v>
      </c>
      <c r="AQ46" s="39">
        <v>181.06</v>
      </c>
      <c r="AR46" s="39">
        <v>748.22</v>
      </c>
      <c r="AS46" s="39">
        <v>615.69000000000005</v>
      </c>
      <c r="AT46" s="39">
        <v>703.14</v>
      </c>
      <c r="AU46" s="39">
        <v>1043.1600000000001</v>
      </c>
      <c r="AV46" s="39">
        <v>278.72000000000003</v>
      </c>
      <c r="AW46" s="39">
        <v>530.53</v>
      </c>
      <c r="AX46" s="39">
        <v>4084.86</v>
      </c>
      <c r="AY46" s="39">
        <v>2.2400000000000002</v>
      </c>
      <c r="AZ46" s="39">
        <v>1184.3800000000001</v>
      </c>
      <c r="BA46" s="39">
        <v>691.23</v>
      </c>
      <c r="BB46" s="39">
        <v>402.99</v>
      </c>
      <c r="BC46" s="39">
        <v>287.45999999999998</v>
      </c>
      <c r="BD46" s="39">
        <v>0.16</v>
      </c>
      <c r="BE46" s="39">
        <v>0.04</v>
      </c>
      <c r="BF46" s="39">
        <v>0.03</v>
      </c>
      <c r="BG46" s="39">
        <v>0.08</v>
      </c>
      <c r="BH46" s="39">
        <v>0.11</v>
      </c>
      <c r="BI46" s="39">
        <v>0.35</v>
      </c>
      <c r="BJ46" s="39">
        <v>0</v>
      </c>
      <c r="BK46" s="39">
        <v>1.89</v>
      </c>
      <c r="BL46" s="39">
        <v>0</v>
      </c>
      <c r="BM46" s="39">
        <v>0.69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0.14000000000000001</v>
      </c>
      <c r="BS46" s="39">
        <v>3.14</v>
      </c>
      <c r="BT46" s="39">
        <v>0</v>
      </c>
      <c r="BU46" s="39">
        <v>0</v>
      </c>
      <c r="BV46" s="39">
        <v>5.43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806.29</v>
      </c>
      <c r="CC46" s="38">
        <f>SUM($CC$38:$CC$45)</f>
        <v>80.86999999999999</v>
      </c>
      <c r="CD46" s="36">
        <f>$I$46/$I$51*100</f>
        <v>23.406506932949828</v>
      </c>
      <c r="CE46" s="36">
        <v>2275.79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10.8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9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22.08</v>
      </c>
      <c r="CD50" s="36">
        <f>$I$50/$I$51*100</f>
        <v>7.3131389876295323</v>
      </c>
      <c r="CE50" s="36">
        <v>8.8000000000000007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122.57</v>
      </c>
      <c r="E51" s="38">
        <v>74.73</v>
      </c>
      <c r="F51" s="38">
        <v>89.32</v>
      </c>
      <c r="G51" s="38">
        <v>24.76</v>
      </c>
      <c r="H51" s="38">
        <v>523.65</v>
      </c>
      <c r="I51" s="38">
        <v>3316.77</v>
      </c>
      <c r="J51" s="39">
        <v>55.6</v>
      </c>
      <c r="K51" s="39">
        <v>12.3</v>
      </c>
      <c r="L51" s="39">
        <v>0</v>
      </c>
      <c r="M51" s="39">
        <v>0</v>
      </c>
      <c r="N51" s="39">
        <v>249.91</v>
      </c>
      <c r="O51" s="39">
        <v>239.62</v>
      </c>
      <c r="P51" s="39">
        <v>34.119999999999997</v>
      </c>
      <c r="Q51" s="39">
        <v>0</v>
      </c>
      <c r="R51" s="39">
        <v>0</v>
      </c>
      <c r="S51" s="39">
        <v>7.41</v>
      </c>
      <c r="T51" s="39">
        <v>27.02</v>
      </c>
      <c r="U51" s="39">
        <v>3430.52</v>
      </c>
      <c r="V51" s="39">
        <v>4687.55</v>
      </c>
      <c r="W51" s="39">
        <v>1484.33</v>
      </c>
      <c r="X51" s="39">
        <v>500.73</v>
      </c>
      <c r="Y51" s="39">
        <v>2344.09</v>
      </c>
      <c r="Z51" s="39">
        <v>38.53</v>
      </c>
      <c r="AA51" s="39">
        <v>408.03</v>
      </c>
      <c r="AB51" s="39">
        <v>21987.95</v>
      </c>
      <c r="AC51" s="39">
        <v>4434.28</v>
      </c>
      <c r="AD51" s="39">
        <v>18.02</v>
      </c>
      <c r="AE51" s="39">
        <v>1.57</v>
      </c>
      <c r="AF51" s="39">
        <v>3.21</v>
      </c>
      <c r="AG51" s="39">
        <v>17.95</v>
      </c>
      <c r="AH51" s="39">
        <v>47.18</v>
      </c>
      <c r="AI51" s="39">
        <v>33.39</v>
      </c>
      <c r="AJ51" s="39">
        <v>0.76</v>
      </c>
      <c r="AK51" s="39">
        <v>4012.08</v>
      </c>
      <c r="AL51" s="39">
        <v>3586.6</v>
      </c>
      <c r="AM51" s="39">
        <v>6725.32</v>
      </c>
      <c r="AN51" s="39">
        <v>4492.25</v>
      </c>
      <c r="AO51" s="39">
        <v>1788.1</v>
      </c>
      <c r="AP51" s="39">
        <v>3136.4</v>
      </c>
      <c r="AQ51" s="39">
        <v>1107.8900000000001</v>
      </c>
      <c r="AR51" s="39">
        <v>4158.3</v>
      </c>
      <c r="AS51" s="39">
        <v>2363.2399999999998</v>
      </c>
      <c r="AT51" s="39">
        <v>2416.0500000000002</v>
      </c>
      <c r="AU51" s="39">
        <v>3612.71</v>
      </c>
      <c r="AV51" s="39">
        <v>1715.92</v>
      </c>
      <c r="AW51" s="39">
        <v>1785.73</v>
      </c>
      <c r="AX51" s="39">
        <v>12782.57</v>
      </c>
      <c r="AY51" s="39">
        <v>6.66</v>
      </c>
      <c r="AZ51" s="39">
        <v>3998.36</v>
      </c>
      <c r="BA51" s="39">
        <v>2554.46</v>
      </c>
      <c r="BB51" s="39">
        <v>3525.74</v>
      </c>
      <c r="BC51" s="39">
        <v>1145.6199999999999</v>
      </c>
      <c r="BD51" s="39">
        <v>0.8</v>
      </c>
      <c r="BE51" s="39">
        <v>0.21</v>
      </c>
      <c r="BF51" s="39">
        <v>0.16</v>
      </c>
      <c r="BG51" s="39">
        <v>0.41</v>
      </c>
      <c r="BH51" s="39">
        <v>0.53</v>
      </c>
      <c r="BI51" s="39">
        <v>1.83</v>
      </c>
      <c r="BJ51" s="39">
        <v>0</v>
      </c>
      <c r="BK51" s="39">
        <v>7.47</v>
      </c>
      <c r="BL51" s="39">
        <v>0</v>
      </c>
      <c r="BM51" s="39">
        <v>2.57</v>
      </c>
      <c r="BN51" s="39">
        <v>0.08</v>
      </c>
      <c r="BO51" s="39">
        <v>0.12</v>
      </c>
      <c r="BP51" s="39">
        <v>0</v>
      </c>
      <c r="BQ51" s="39">
        <v>0.23</v>
      </c>
      <c r="BR51" s="39">
        <v>0.66</v>
      </c>
      <c r="BS51" s="39">
        <v>11.96</v>
      </c>
      <c r="BT51" s="39">
        <v>0</v>
      </c>
      <c r="BU51" s="39">
        <v>0</v>
      </c>
      <c r="BV51" s="39">
        <v>12.99</v>
      </c>
      <c r="BW51" s="39">
        <v>0.17</v>
      </c>
      <c r="BX51" s="39">
        <v>0.05</v>
      </c>
      <c r="BY51" s="39">
        <v>0</v>
      </c>
      <c r="BZ51" s="39">
        <v>0</v>
      </c>
      <c r="CA51" s="39">
        <v>0</v>
      </c>
      <c r="CB51" s="39">
        <v>2589.69</v>
      </c>
      <c r="CC51" s="38">
        <v>374.00000000000006</v>
      </c>
      <c r="CE51" s="36">
        <v>4072.69</v>
      </c>
      <c r="CG51" s="36">
        <v>264.36</v>
      </c>
      <c r="CH51" s="36">
        <v>149.44999999999999</v>
      </c>
      <c r="CI51" s="36">
        <v>206.9</v>
      </c>
      <c r="CJ51" s="36">
        <v>19086.55</v>
      </c>
      <c r="CK51" s="36">
        <v>9424.65</v>
      </c>
      <c r="CL51" s="36">
        <v>14255.6</v>
      </c>
      <c r="CM51" s="36">
        <v>337.07</v>
      </c>
      <c r="CN51" s="36">
        <v>244.17</v>
      </c>
      <c r="CO51" s="36">
        <v>290.64999999999998</v>
      </c>
      <c r="CP51" s="36">
        <v>47.81</v>
      </c>
      <c r="CQ51" s="36">
        <v>5.1100000000000003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25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180</v>
      </c>
      <c r="F29" s="55">
        <v>10.15</v>
      </c>
      <c r="G29" s="54">
        <v>77.831999999999994</v>
      </c>
      <c r="H29" s="54">
        <v>0.9</v>
      </c>
      <c r="I29" s="54">
        <v>0.18</v>
      </c>
      <c r="J29" s="56">
        <v>18.54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10.8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45216.517534722225</v>
      </c>
      <c r="C1">
        <f>YEAR(Дата_Сост)</f>
        <v>2023</v>
      </c>
      <c r="D1">
        <f>MONTH(Дата_Сост)</f>
        <v>10</v>
      </c>
      <c r="E1">
        <f>DAY(Дата_Сост)</f>
        <v>17</v>
      </c>
    </row>
    <row r="2" spans="1:5">
      <c r="A2" t="s">
        <v>82</v>
      </c>
      <c r="B2" s="2">
        <v>45209.562719907408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2023-10-10T08:32:29Z</dcterms:modified>
</cp:coreProperties>
</file>