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<sst xmlns="http://schemas.openxmlformats.org/spreadsheetml/2006/main" count="185" uniqueCount="155">
  <si>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</si>
  <si>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</si>
  <si>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</si>
  <si>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</si>
  <si>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</si>
  <si>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</si>
  <si>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</si>
  <si>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</si>
  <si>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</si>
  <si>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</si>
  <si>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</si>
  <si>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</si>
  <si>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</si>
  <si>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</si>
  <si>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</si>
  <si>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</si>
  <si>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</si>
  <si>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</si>
  <si>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</si>
  <si>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</si>
  <si>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</si>
  <si>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</si>
  <si>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</si>
  <si>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</si>
  <si>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</si>
  <si>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</si>
  <si>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</si>
  <si>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</si>
  <si>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</si>
  <si>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</si>
  <si>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</si>
  <si>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</si>
  <si>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</si>
  <si>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</si>
  <si>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</si>
  <si>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</si>
  <si>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</si>
  <si>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</si>
  <si>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</si>
  <si>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</si>
  <si>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</si>
  <si>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</si>
  <si>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</si>
  <si>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</si>
  <si>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</si>
  <si>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</si>
  <si>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</si>
  <si>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</si>
  <si>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</si>
  <si>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</si>
  <si>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</si>
  <si>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</si>
  <si>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</si>
  <si>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</si>
  <si>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</si>
  <si>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</si>
  <si>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</si>
  <si>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</si>
  <si>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</si>
  <si>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</si>
  <si>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</si>
  <si>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</si>
  <si>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</si>
  <si>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</si>
  <si>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</si>
  <si>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</si>
  <si>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</si>
  <si>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</si>
  <si>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</si>
  <si>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</si>
  <si>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</si>
  <si>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</si>
  <si>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</si>
  <si>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</si>
  <si>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</si>
  <si>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</si>
  <si>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</si>
  <si>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</si>
  <si>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</si>
  <si>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</si>
  <si>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</si>
  <si>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</si>
  <si>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</si>
  <si>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</si>
  <si>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</si>
  <si>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</si>
  <si>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</si>
  <si>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</si>
  <si>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</si>
  <si>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</si>
  <si>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</si>
  <si>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</si>
  <si>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</si>
  <si>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</si>
  <si>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</si>
  <si>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</si>
  <si>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</si>
  <si>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</si>
  <si>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</si>
  <si>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</si>
  <si>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</si>
  <si>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</si>
  <si>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</si>
  <si>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</si>
  <si>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</si>
  <si>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</si>
  <si>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</si>
  <si>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</si>
  <si>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</si>
  <si>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</si>
  <si>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</si>
  <si>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</si>
  <si>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</si>
  <si>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</si>
  <si>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</si>
  <si>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</si>
  <si>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</si>
  <si>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</si>
  <si>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</si>
  <si>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</si>
  <si>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</si>
  <si>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</si>
  <si>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</si>
  <si>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</si>
  <si>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</si>
  <si>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</si>
  <si>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</si>
  <si>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</si>
  <si>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</si>
  <si>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</si>
  <si>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</si>
  <si>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</si>
  <si>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</si>
  <si>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</si>
  <si>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</si>
  <si>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</si>
  <si>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</si>
  <si>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</si>
  <si>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</si>
  <si>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</si>
  <si>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</si>
  <si>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</si>
  <si>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</si>
  <si>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</si>
  <si>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</si>
  <si>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</si>
  <si>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</si>
  <si>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</si>
  <si>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</si>
  <si>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</si>
  <si>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</si>
  <si>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</si>
  <si>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/>
  </si>
  <si>
    <t>Итого сумма с 12 и старше         200,00</t>
  </si>
  <si>
    <t>Итого сумма с 7 до 11 лет    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</si>
</sst>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5" sqref="I3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20.10.2023г.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"20 октября 2023 г."</f>
        <v>20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46.34</v>
      </c>
      <c r="CE11" s="32">
        <v>59.72</v>
      </c>
      <c r="CG11" s="32">
        <v>56.36</v>
      </c>
      <c r="CH11" s="32">
        <v>34.71</v>
      </c>
      <c r="CI11" s="32">
        <v>45.54</v>
      </c>
      <c r="CJ11" s="32">
        <v>1548.09</v>
      </c>
      <c r="CK11" s="32">
        <v>1113.45</v>
      </c>
      <c r="CL11" s="32">
        <v>1330.77</v>
      </c>
      <c r="CM11" s="32">
        <v>33.950000000000003</v>
      </c>
      <c r="CN11" s="32">
        <v>24.9</v>
      </c>
      <c r="CO11" s="32">
        <v>29.42</v>
      </c>
      <c r="CP11" s="32">
        <v>6.5</v>
      </c>
      <c r="CQ11" s="32">
        <v>0.5</v>
      </c>
      <c r="CR11" s="32">
        <v>28.09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 ht="24">
      <c r="A13" s="32" t="str">
        <f>"11/4"</f>
        <v>11/4</v>
      </c>
      <c r="B13" s="33" t="s">
        <v>95</v>
      </c>
      <c r="C13" s="34" t="str">
        <f>"150"</f>
        <v>150</v>
      </c>
      <c r="D13" s="34">
        <v>4.91</v>
      </c>
      <c r="E13" s="34">
        <v>1.77</v>
      </c>
      <c r="F13" s="34">
        <v>4.95</v>
      </c>
      <c r="G13" s="34">
        <v>0.99</v>
      </c>
      <c r="H13" s="34">
        <v>24.42</v>
      </c>
      <c r="I13" s="34">
        <v>160.69624949999999</v>
      </c>
      <c r="J13" s="35">
        <v>3.06</v>
      </c>
      <c r="K13" s="35">
        <v>0.08</v>
      </c>
      <c r="L13" s="35">
        <v>0</v>
      </c>
      <c r="M13" s="35">
        <v>0</v>
      </c>
      <c r="N13" s="35">
        <v>5.8</v>
      </c>
      <c r="O13" s="35">
        <v>17.64</v>
      </c>
      <c r="P13" s="35">
        <v>0.98</v>
      </c>
      <c r="Q13" s="35">
        <v>0</v>
      </c>
      <c r="R13" s="35">
        <v>0</v>
      </c>
      <c r="S13" s="35">
        <v>0.06</v>
      </c>
      <c r="T13" s="35">
        <v>1.55</v>
      </c>
      <c r="U13" s="35">
        <v>323.92</v>
      </c>
      <c r="V13" s="35">
        <v>133.91999999999999</v>
      </c>
      <c r="W13" s="35">
        <v>73.790000000000006</v>
      </c>
      <c r="X13" s="35">
        <v>29.11</v>
      </c>
      <c r="Y13" s="35">
        <v>109.26</v>
      </c>
      <c r="Z13" s="35">
        <v>0.79</v>
      </c>
      <c r="AA13" s="35">
        <v>16.2</v>
      </c>
      <c r="AB13" s="35">
        <v>18.600000000000001</v>
      </c>
      <c r="AC13" s="35">
        <v>30.98</v>
      </c>
      <c r="AD13" s="35">
        <v>0.13</v>
      </c>
      <c r="AE13" s="35">
        <v>0.11</v>
      </c>
      <c r="AF13" s="35">
        <v>0.09</v>
      </c>
      <c r="AG13" s="35">
        <v>0.44</v>
      </c>
      <c r="AH13" s="35">
        <v>1.87</v>
      </c>
      <c r="AI13" s="35">
        <v>0.31</v>
      </c>
      <c r="AJ13" s="35">
        <v>0</v>
      </c>
      <c r="AK13" s="35">
        <v>225.95</v>
      </c>
      <c r="AL13" s="35">
        <v>213.51</v>
      </c>
      <c r="AM13" s="35">
        <v>590.92999999999995</v>
      </c>
      <c r="AN13" s="35">
        <v>208.01</v>
      </c>
      <c r="AO13" s="35">
        <v>125.81</v>
      </c>
      <c r="AP13" s="35">
        <v>187.78</v>
      </c>
      <c r="AQ13" s="35">
        <v>76.53</v>
      </c>
      <c r="AR13" s="35">
        <v>247.38</v>
      </c>
      <c r="AS13" s="35">
        <v>304.42</v>
      </c>
      <c r="AT13" s="35">
        <v>120.77</v>
      </c>
      <c r="AU13" s="35">
        <v>185.31</v>
      </c>
      <c r="AV13" s="35">
        <v>74.55</v>
      </c>
      <c r="AW13" s="35">
        <v>85.45</v>
      </c>
      <c r="AX13" s="35">
        <v>631.04999999999995</v>
      </c>
      <c r="AY13" s="35">
        <v>0</v>
      </c>
      <c r="AZ13" s="35">
        <v>230.11</v>
      </c>
      <c r="BA13" s="35">
        <v>199.3</v>
      </c>
      <c r="BB13" s="35">
        <v>220.88</v>
      </c>
      <c r="BC13" s="35">
        <v>65.78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0.79</v>
      </c>
      <c r="BL13" s="35">
        <v>0</v>
      </c>
      <c r="BM13" s="35">
        <v>0.24</v>
      </c>
      <c r="BN13" s="35">
        <v>0.01</v>
      </c>
      <c r="BO13" s="35">
        <v>0</v>
      </c>
      <c r="BP13" s="35">
        <v>0</v>
      </c>
      <c r="BQ13" s="35">
        <v>0.05</v>
      </c>
      <c r="BR13" s="35">
        <v>0.08</v>
      </c>
      <c r="BS13" s="35">
        <v>0.73</v>
      </c>
      <c r="BT13" s="35">
        <v>0</v>
      </c>
      <c r="BU13" s="35">
        <v>0</v>
      </c>
      <c r="BV13" s="35">
        <v>0.57999999999999996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124.18</v>
      </c>
      <c r="CC13" s="34">
        <v>12.81</v>
      </c>
      <c r="CE13" s="32">
        <v>19.3</v>
      </c>
      <c r="CG13" s="32">
        <v>38.28</v>
      </c>
      <c r="CH13" s="32">
        <v>18.96</v>
      </c>
      <c r="CI13" s="32">
        <v>28.62</v>
      </c>
      <c r="CJ13" s="32">
        <v>1595.5</v>
      </c>
      <c r="CK13" s="32">
        <v>731.69</v>
      </c>
      <c r="CL13" s="32">
        <v>1163.5999999999999</v>
      </c>
      <c r="CM13" s="32">
        <v>27.55</v>
      </c>
      <c r="CN13" s="32">
        <v>14.21</v>
      </c>
      <c r="CO13" s="32">
        <v>20.88</v>
      </c>
      <c r="CP13" s="32">
        <v>3</v>
      </c>
      <c r="CQ13" s="32">
        <v>0.75</v>
      </c>
      <c r="CR13" s="32">
        <v>7.77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1.68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1.4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25.33</v>
      </c>
      <c r="E16" s="38">
        <v>19.420000000000002</v>
      </c>
      <c r="F16" s="38">
        <v>16.47</v>
      </c>
      <c r="G16" s="38">
        <v>2.2200000000000002</v>
      </c>
      <c r="H16" s="38">
        <v>68.959999999999994</v>
      </c>
      <c r="I16" s="38">
        <v>523.70000000000005</v>
      </c>
      <c r="J16" s="39">
        <v>9.32</v>
      </c>
      <c r="K16" s="39">
        <v>0.73</v>
      </c>
      <c r="L16" s="39">
        <v>0</v>
      </c>
      <c r="M16" s="39">
        <v>0</v>
      </c>
      <c r="N16" s="39">
        <v>32.1</v>
      </c>
      <c r="O16" s="39">
        <v>35.549999999999997</v>
      </c>
      <c r="P16" s="39">
        <v>1.32</v>
      </c>
      <c r="Q16" s="39">
        <v>0</v>
      </c>
      <c r="R16" s="39">
        <v>0</v>
      </c>
      <c r="S16" s="39">
        <v>1.26</v>
      </c>
      <c r="T16" s="39">
        <v>4</v>
      </c>
      <c r="U16" s="39">
        <v>563.9</v>
      </c>
      <c r="V16" s="39">
        <v>314.77999999999997</v>
      </c>
      <c r="W16" s="39">
        <v>277.72000000000003</v>
      </c>
      <c r="X16" s="39">
        <v>56.7</v>
      </c>
      <c r="Y16" s="39">
        <v>337.7</v>
      </c>
      <c r="Z16" s="39">
        <v>1.36</v>
      </c>
      <c r="AA16" s="39">
        <v>79.7</v>
      </c>
      <c r="AB16" s="39">
        <v>52.32</v>
      </c>
      <c r="AC16" s="39">
        <v>103.52</v>
      </c>
      <c r="AD16" s="39">
        <v>0.92</v>
      </c>
      <c r="AE16" s="39">
        <v>0.16</v>
      </c>
      <c r="AF16" s="39">
        <v>0.39</v>
      </c>
      <c r="AG16" s="39">
        <v>0.89</v>
      </c>
      <c r="AH16" s="39">
        <v>6.17</v>
      </c>
      <c r="AI16" s="39">
        <v>0.75</v>
      </c>
      <c r="AJ16" s="39">
        <v>0</v>
      </c>
      <c r="AK16" s="39">
        <v>1133.4100000000001</v>
      </c>
      <c r="AL16" s="39">
        <v>981.6</v>
      </c>
      <c r="AM16" s="39">
        <v>2094.2600000000002</v>
      </c>
      <c r="AN16" s="39">
        <v>1329.46</v>
      </c>
      <c r="AO16" s="39">
        <v>559.91</v>
      </c>
      <c r="AP16" s="39">
        <v>934.79</v>
      </c>
      <c r="AQ16" s="39">
        <v>322.39999999999998</v>
      </c>
      <c r="AR16" s="39">
        <v>1159.33</v>
      </c>
      <c r="AS16" s="39">
        <v>488.84</v>
      </c>
      <c r="AT16" s="39">
        <v>342.23</v>
      </c>
      <c r="AU16" s="39">
        <v>475.17</v>
      </c>
      <c r="AV16" s="39">
        <v>579.48</v>
      </c>
      <c r="AW16" s="39">
        <v>242.56</v>
      </c>
      <c r="AX16" s="39">
        <v>1879.5</v>
      </c>
      <c r="AY16" s="39">
        <v>0.53</v>
      </c>
      <c r="AZ16" s="39">
        <v>677.97</v>
      </c>
      <c r="BA16" s="39">
        <v>453</v>
      </c>
      <c r="BB16" s="39">
        <v>1157.9100000000001</v>
      </c>
      <c r="BC16" s="39">
        <v>214.24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1.47</v>
      </c>
      <c r="BT16" s="39">
        <v>0</v>
      </c>
      <c r="BU16" s="39">
        <v>0</v>
      </c>
      <c r="BV16" s="39">
        <v>1.26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415.09</v>
      </c>
      <c r="CC16" s="38">
        <f>SUM($CC$10:$CC$15)</f>
        <v>67.500000000000014</v>
      </c>
      <c r="CD16" s="36">
        <f>$I$16/$I$51*100</f>
        <v>15.991425640023452</v>
      </c>
      <c r="CE16" s="36">
        <v>88.42</v>
      </c>
      <c r="CG16" s="36">
        <v>95.24</v>
      </c>
      <c r="CH16" s="36">
        <v>54.28</v>
      </c>
      <c r="CI16" s="36">
        <v>74.760000000000005</v>
      </c>
      <c r="CJ16" s="36">
        <v>3642.41</v>
      </c>
      <c r="CK16" s="36">
        <v>2038.8</v>
      </c>
      <c r="CL16" s="36">
        <v>2840.61</v>
      </c>
      <c r="CM16" s="36">
        <v>71.540000000000006</v>
      </c>
      <c r="CN16" s="36">
        <v>46.46</v>
      </c>
      <c r="CO16" s="36">
        <v>59</v>
      </c>
      <c r="CP16" s="36">
        <v>15.5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8.6300000000000008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5.23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13.83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8.3800000000000008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7.9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4.79</v>
      </c>
    </row>
    <row r="21" spans="1:96" s="32" customFormat="1" ht="24">
      <c r="A21" s="32" t="str">
        <f>"36/593"</f>
        <v>36/593</v>
      </c>
      <c r="B21" s="33" t="s">
        <v>103</v>
      </c>
      <c r="C21" s="34" t="str">
        <f>"90"</f>
        <v>90</v>
      </c>
      <c r="D21" s="34">
        <v>8.7799999999999994</v>
      </c>
      <c r="E21" s="34">
        <v>7.9</v>
      </c>
      <c r="F21" s="34">
        <v>14.86</v>
      </c>
      <c r="G21" s="34">
        <v>9.16</v>
      </c>
      <c r="H21" s="34">
        <v>10.45</v>
      </c>
      <c r="I21" s="34">
        <v>209.34657625967168</v>
      </c>
      <c r="J21" s="35">
        <v>4.8499999999999996</v>
      </c>
      <c r="K21" s="35">
        <v>5.88</v>
      </c>
      <c r="L21" s="35">
        <v>0</v>
      </c>
      <c r="M21" s="35">
        <v>0</v>
      </c>
      <c r="N21" s="35">
        <v>2.3199999999999998</v>
      </c>
      <c r="O21" s="35">
        <v>7.19</v>
      </c>
      <c r="P21" s="35">
        <v>0.94</v>
      </c>
      <c r="Q21" s="35">
        <v>0</v>
      </c>
      <c r="R21" s="35">
        <v>0</v>
      </c>
      <c r="S21" s="35">
        <v>0.12</v>
      </c>
      <c r="T21" s="35">
        <v>0.77</v>
      </c>
      <c r="U21" s="35">
        <v>30.16</v>
      </c>
      <c r="V21" s="35">
        <v>186.77</v>
      </c>
      <c r="W21" s="35">
        <v>11.24</v>
      </c>
      <c r="X21" s="35">
        <v>15.3</v>
      </c>
      <c r="Y21" s="35">
        <v>93.75</v>
      </c>
      <c r="Z21" s="35">
        <v>1.31</v>
      </c>
      <c r="AA21" s="35">
        <v>2.11</v>
      </c>
      <c r="AB21" s="35">
        <v>123.77</v>
      </c>
      <c r="AC21" s="35">
        <v>38.08</v>
      </c>
      <c r="AD21" s="35">
        <v>4.33</v>
      </c>
      <c r="AE21" s="35">
        <v>0.04</v>
      </c>
      <c r="AF21" s="35">
        <v>0.06</v>
      </c>
      <c r="AG21" s="35">
        <v>1.8</v>
      </c>
      <c r="AH21" s="35">
        <v>4.03</v>
      </c>
      <c r="AI21" s="35">
        <v>1.04</v>
      </c>
      <c r="AJ21" s="35">
        <v>0</v>
      </c>
      <c r="AK21" s="35">
        <v>460.58</v>
      </c>
      <c r="AL21" s="35">
        <v>352.69</v>
      </c>
      <c r="AM21" s="35">
        <v>665.79</v>
      </c>
      <c r="AN21" s="35">
        <v>661.52</v>
      </c>
      <c r="AO21" s="35">
        <v>194.24</v>
      </c>
      <c r="AP21" s="35">
        <v>350.13</v>
      </c>
      <c r="AQ21" s="35">
        <v>94.91</v>
      </c>
      <c r="AR21" s="35">
        <v>363.61</v>
      </c>
      <c r="AS21" s="35">
        <v>471.94</v>
      </c>
      <c r="AT21" s="35">
        <v>464.62</v>
      </c>
      <c r="AU21" s="35">
        <v>754.74</v>
      </c>
      <c r="AV21" s="35">
        <v>303.24</v>
      </c>
      <c r="AW21" s="35">
        <v>409.52</v>
      </c>
      <c r="AX21" s="35">
        <v>1454.17</v>
      </c>
      <c r="AY21" s="35">
        <v>115.66</v>
      </c>
      <c r="AZ21" s="35">
        <v>342.25</v>
      </c>
      <c r="BA21" s="35">
        <v>355.69</v>
      </c>
      <c r="BB21" s="35">
        <v>291.55</v>
      </c>
      <c r="BC21" s="35">
        <v>121.24</v>
      </c>
      <c r="BD21" s="35">
        <v>0.03</v>
      </c>
      <c r="BE21" s="35">
        <v>0.01</v>
      </c>
      <c r="BF21" s="35">
        <v>0.01</v>
      </c>
      <c r="BG21" s="35">
        <v>0.02</v>
      </c>
      <c r="BH21" s="35">
        <v>0.02</v>
      </c>
      <c r="BI21" s="35">
        <v>0.09</v>
      </c>
      <c r="BJ21" s="35">
        <v>0</v>
      </c>
      <c r="BK21" s="35">
        <v>0.76</v>
      </c>
      <c r="BL21" s="35">
        <v>0</v>
      </c>
      <c r="BM21" s="35">
        <v>0.4</v>
      </c>
      <c r="BN21" s="35">
        <v>0.02</v>
      </c>
      <c r="BO21" s="35">
        <v>0.06</v>
      </c>
      <c r="BP21" s="35">
        <v>0</v>
      </c>
      <c r="BQ21" s="35">
        <v>0.02</v>
      </c>
      <c r="BR21" s="35">
        <v>0.03</v>
      </c>
      <c r="BS21" s="35">
        <v>2.11</v>
      </c>
      <c r="BT21" s="35">
        <v>0</v>
      </c>
      <c r="BU21" s="35">
        <v>0</v>
      </c>
      <c r="BV21" s="35">
        <v>5.37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77.209999999999994</v>
      </c>
      <c r="CC21" s="34">
        <v>36.700000000000003</v>
      </c>
      <c r="CE21" s="32">
        <v>22.73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0.23</v>
      </c>
      <c r="CQ21" s="32">
        <v>0</v>
      </c>
      <c r="CR21" s="32">
        <v>22.24</v>
      </c>
    </row>
    <row r="22" spans="1:96" s="32" customFormat="1">
      <c r="A22" s="32" t="str">
        <f>"2"</f>
        <v>2</v>
      </c>
      <c r="B22" s="33" t="s">
        <v>96</v>
      </c>
      <c r="C22" s="34" t="str">
        <f>"31,2"</f>
        <v>31,2</v>
      </c>
      <c r="D22" s="34">
        <v>2.06</v>
      </c>
      <c r="E22" s="34">
        <v>0</v>
      </c>
      <c r="F22" s="34">
        <v>0.2</v>
      </c>
      <c r="G22" s="34">
        <v>0.2</v>
      </c>
      <c r="H22" s="34">
        <v>14.63</v>
      </c>
      <c r="I22" s="34">
        <v>69.857111999999987</v>
      </c>
      <c r="J22" s="35">
        <v>0</v>
      </c>
      <c r="K22" s="35">
        <v>0</v>
      </c>
      <c r="L22" s="35">
        <v>0</v>
      </c>
      <c r="M22" s="35">
        <v>0</v>
      </c>
      <c r="N22" s="35">
        <v>0.34</v>
      </c>
      <c r="O22" s="35">
        <v>14.23</v>
      </c>
      <c r="P22" s="35">
        <v>0.06</v>
      </c>
      <c r="Q22" s="35">
        <v>0</v>
      </c>
      <c r="R22" s="35">
        <v>0</v>
      </c>
      <c r="S22" s="35">
        <v>0</v>
      </c>
      <c r="T22" s="35">
        <v>0.56000000000000005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99.62</v>
      </c>
      <c r="AL22" s="35">
        <v>103.69</v>
      </c>
      <c r="AM22" s="35">
        <v>158.79</v>
      </c>
      <c r="AN22" s="35">
        <v>52.66</v>
      </c>
      <c r="AO22" s="35">
        <v>31.22</v>
      </c>
      <c r="AP22" s="35">
        <v>62.43</v>
      </c>
      <c r="AQ22" s="35">
        <v>23.62</v>
      </c>
      <c r="AR22" s="35">
        <v>112.92</v>
      </c>
      <c r="AS22" s="35">
        <v>70.03</v>
      </c>
      <c r="AT22" s="35">
        <v>97.72</v>
      </c>
      <c r="AU22" s="35">
        <v>80.62</v>
      </c>
      <c r="AV22" s="35">
        <v>42.34</v>
      </c>
      <c r="AW22" s="35">
        <v>74.92</v>
      </c>
      <c r="AX22" s="35">
        <v>626.48</v>
      </c>
      <c r="AY22" s="35">
        <v>0</v>
      </c>
      <c r="AZ22" s="35">
        <v>204.12</v>
      </c>
      <c r="BA22" s="35">
        <v>88.76</v>
      </c>
      <c r="BB22" s="35">
        <v>58.9</v>
      </c>
      <c r="BC22" s="35">
        <v>46.69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12.2</v>
      </c>
      <c r="CC22" s="34">
        <v>1.75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1.46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4.22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2.56</v>
      </c>
    </row>
    <row r="25" spans="1:96" s="36" customFormat="1" ht="11.4">
      <c r="B25" s="37" t="s">
        <v>106</v>
      </c>
      <c r="C25" s="38"/>
      <c r="D25" s="38">
        <v>20.56</v>
      </c>
      <c r="E25" s="38">
        <v>7.93</v>
      </c>
      <c r="F25" s="38">
        <v>26.63</v>
      </c>
      <c r="G25" s="38">
        <v>19.16</v>
      </c>
      <c r="H25" s="38">
        <v>93.96</v>
      </c>
      <c r="I25" s="38">
        <v>689.09</v>
      </c>
      <c r="J25" s="39">
        <v>8.26</v>
      </c>
      <c r="K25" s="39">
        <v>11.49</v>
      </c>
      <c r="L25" s="39">
        <v>0</v>
      </c>
      <c r="M25" s="39">
        <v>0</v>
      </c>
      <c r="N25" s="39">
        <v>16.54</v>
      </c>
      <c r="O25" s="39">
        <v>70.010000000000005</v>
      </c>
      <c r="P25" s="39">
        <v>7.41</v>
      </c>
      <c r="Q25" s="39">
        <v>0</v>
      </c>
      <c r="R25" s="39">
        <v>0</v>
      </c>
      <c r="S25" s="39">
        <v>0.84</v>
      </c>
      <c r="T25" s="39">
        <v>6.39</v>
      </c>
      <c r="U25" s="39">
        <v>1116.31</v>
      </c>
      <c r="V25" s="39">
        <v>818.08</v>
      </c>
      <c r="W25" s="39">
        <v>70.349999999999994</v>
      </c>
      <c r="X25" s="39">
        <v>64.959999999999994</v>
      </c>
      <c r="Y25" s="39">
        <v>249.24</v>
      </c>
      <c r="Z25" s="39">
        <v>4.34</v>
      </c>
      <c r="AA25" s="39">
        <v>13.51</v>
      </c>
      <c r="AB25" s="39">
        <v>1397.73</v>
      </c>
      <c r="AC25" s="39">
        <v>322.57</v>
      </c>
      <c r="AD25" s="39">
        <v>9.48</v>
      </c>
      <c r="AE25" s="39">
        <v>0.22</v>
      </c>
      <c r="AF25" s="39">
        <v>0.17</v>
      </c>
      <c r="AG25" s="39">
        <v>3.42</v>
      </c>
      <c r="AH25" s="39">
        <v>7.79</v>
      </c>
      <c r="AI25" s="39">
        <v>8.8800000000000008</v>
      </c>
      <c r="AJ25" s="39">
        <v>0</v>
      </c>
      <c r="AK25" s="39">
        <v>951.11</v>
      </c>
      <c r="AL25" s="39">
        <v>811.57</v>
      </c>
      <c r="AM25" s="39">
        <v>1448.48</v>
      </c>
      <c r="AN25" s="39">
        <v>1035.08</v>
      </c>
      <c r="AO25" s="39">
        <v>358.48</v>
      </c>
      <c r="AP25" s="39">
        <v>695.1</v>
      </c>
      <c r="AQ25" s="39">
        <v>214.94</v>
      </c>
      <c r="AR25" s="39">
        <v>889.51</v>
      </c>
      <c r="AS25" s="39">
        <v>872.89</v>
      </c>
      <c r="AT25" s="39">
        <v>991.59</v>
      </c>
      <c r="AU25" s="39">
        <v>1379.77</v>
      </c>
      <c r="AV25" s="39">
        <v>516.41999999999996</v>
      </c>
      <c r="AW25" s="39">
        <v>807.15</v>
      </c>
      <c r="AX25" s="39">
        <v>4393.6099999999997</v>
      </c>
      <c r="AY25" s="39">
        <v>115.66</v>
      </c>
      <c r="AZ25" s="39">
        <v>1231.78</v>
      </c>
      <c r="BA25" s="39">
        <v>840.83</v>
      </c>
      <c r="BB25" s="39">
        <v>583.5</v>
      </c>
      <c r="BC25" s="39">
        <v>323.56</v>
      </c>
      <c r="BD25" s="39">
        <v>0.12</v>
      </c>
      <c r="BE25" s="39">
        <v>0.05</v>
      </c>
      <c r="BF25" s="39">
        <v>0.03</v>
      </c>
      <c r="BG25" s="39">
        <v>7.0000000000000007E-2</v>
      </c>
      <c r="BH25" s="39">
        <v>0.08</v>
      </c>
      <c r="BI25" s="39">
        <v>0.35</v>
      </c>
      <c r="BJ25" s="39">
        <v>0</v>
      </c>
      <c r="BK25" s="39">
        <v>2.14</v>
      </c>
      <c r="BL25" s="39">
        <v>0</v>
      </c>
      <c r="BM25" s="39">
        <v>0.95</v>
      </c>
      <c r="BN25" s="39">
        <v>0.05</v>
      </c>
      <c r="BO25" s="39">
        <v>0.11</v>
      </c>
      <c r="BP25" s="39">
        <v>0</v>
      </c>
      <c r="BQ25" s="39">
        <v>7.0000000000000007E-2</v>
      </c>
      <c r="BR25" s="39">
        <v>0.11</v>
      </c>
      <c r="BS25" s="39">
        <v>4.6100000000000003</v>
      </c>
      <c r="BT25" s="39">
        <v>0</v>
      </c>
      <c r="BU25" s="39">
        <v>0</v>
      </c>
      <c r="BV25" s="39">
        <v>10.89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582.78</v>
      </c>
      <c r="CC25" s="38">
        <f>SUM($CC$17:$CC$24)</f>
        <v>74.19</v>
      </c>
      <c r="CD25" s="36">
        <f>$I$25/$I$51*100</f>
        <v>21.04168702364667</v>
      </c>
      <c r="CE25" s="36">
        <v>246.46</v>
      </c>
      <c r="CG25" s="36">
        <v>101.16</v>
      </c>
      <c r="CH25" s="36">
        <v>58.89</v>
      </c>
      <c r="CI25" s="36">
        <v>80.03</v>
      </c>
      <c r="CJ25" s="36">
        <v>3603.56</v>
      </c>
      <c r="CK25" s="36">
        <v>1667.21</v>
      </c>
      <c r="CL25" s="36">
        <v>2635.39</v>
      </c>
      <c r="CM25" s="36">
        <v>70.94</v>
      </c>
      <c r="CN25" s="36">
        <v>43.59</v>
      </c>
      <c r="CO25" s="36">
        <v>57.26</v>
      </c>
      <c r="CP25" s="36">
        <v>5.95</v>
      </c>
      <c r="CQ25" s="36">
        <v>2.08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108</v>
      </c>
      <c r="C27" s="34" t="str">
        <f>"160"</f>
        <v>160</v>
      </c>
      <c r="D27" s="34">
        <v>4.32</v>
      </c>
      <c r="E27" s="34">
        <v>0</v>
      </c>
      <c r="F27" s="34">
        <v>1.6</v>
      </c>
      <c r="G27" s="34">
        <v>0</v>
      </c>
      <c r="H27" s="34">
        <v>25.92</v>
      </c>
      <c r="I27" s="34">
        <v>122.496</v>
      </c>
      <c r="J27" s="35">
        <v>1.1200000000000001</v>
      </c>
      <c r="K27" s="35">
        <v>0</v>
      </c>
      <c r="L27" s="35">
        <v>0</v>
      </c>
      <c r="M27" s="35">
        <v>0</v>
      </c>
      <c r="N27" s="35">
        <v>19.52</v>
      </c>
      <c r="O27" s="35">
        <v>0</v>
      </c>
      <c r="P27" s="35">
        <v>6.4</v>
      </c>
      <c r="Q27" s="35">
        <v>0</v>
      </c>
      <c r="R27" s="35">
        <v>0</v>
      </c>
      <c r="S27" s="35">
        <v>1.28</v>
      </c>
      <c r="T27" s="35">
        <v>1.1200000000000001</v>
      </c>
      <c r="U27" s="35">
        <v>72</v>
      </c>
      <c r="V27" s="35">
        <v>196.8</v>
      </c>
      <c r="W27" s="35">
        <v>174.4</v>
      </c>
      <c r="X27" s="35">
        <v>20.8</v>
      </c>
      <c r="Y27" s="35">
        <v>136</v>
      </c>
      <c r="Z27" s="35">
        <v>0.16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0.21</v>
      </c>
      <c r="AG27" s="35">
        <v>0.16</v>
      </c>
      <c r="AH27" s="35">
        <v>1.44</v>
      </c>
      <c r="AI27" s="35">
        <v>2.56</v>
      </c>
      <c r="AJ27" s="35">
        <v>0</v>
      </c>
      <c r="AK27" s="35">
        <v>3488</v>
      </c>
      <c r="AL27" s="35">
        <v>3552</v>
      </c>
      <c r="AM27" s="35">
        <v>6112</v>
      </c>
      <c r="AN27" s="35">
        <v>4896</v>
      </c>
      <c r="AO27" s="35">
        <v>1088</v>
      </c>
      <c r="AP27" s="35">
        <v>3232</v>
      </c>
      <c r="AQ27" s="35">
        <v>960</v>
      </c>
      <c r="AR27" s="35">
        <v>2752</v>
      </c>
      <c r="AS27" s="35">
        <v>2944</v>
      </c>
      <c r="AT27" s="35">
        <v>3168</v>
      </c>
      <c r="AU27" s="35">
        <v>7136</v>
      </c>
      <c r="AV27" s="35">
        <v>1472</v>
      </c>
      <c r="AW27" s="35">
        <v>1920</v>
      </c>
      <c r="AX27" s="35">
        <v>7616</v>
      </c>
      <c r="AY27" s="35">
        <v>0</v>
      </c>
      <c r="AZ27" s="35">
        <v>3392</v>
      </c>
      <c r="BA27" s="35">
        <v>3968</v>
      </c>
      <c r="BB27" s="35">
        <v>2144</v>
      </c>
      <c r="BC27" s="35">
        <v>1216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132.16</v>
      </c>
      <c r="CC27" s="34">
        <v>17.79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14.82</v>
      </c>
    </row>
    <row r="28" spans="1:96" s="28" customFormat="1">
      <c r="A28" s="28" t="str">
        <f>""</f>
        <v/>
      </c>
      <c r="B28" s="29" t="s">
        <v>109</v>
      </c>
      <c r="C28" s="30" t="str">
        <f>"40"</f>
        <v>40</v>
      </c>
      <c r="D28" s="30">
        <v>2.4</v>
      </c>
      <c r="E28" s="30">
        <v>0</v>
      </c>
      <c r="F28" s="30">
        <v>8</v>
      </c>
      <c r="G28" s="30">
        <v>0</v>
      </c>
      <c r="H28" s="30">
        <v>20</v>
      </c>
      <c r="I28" s="30">
        <v>157.6</v>
      </c>
      <c r="J28" s="31">
        <v>0</v>
      </c>
      <c r="K28" s="31">
        <v>0</v>
      </c>
      <c r="L28" s="31">
        <v>0</v>
      </c>
      <c r="M28" s="31">
        <v>0</v>
      </c>
      <c r="N28" s="31">
        <v>20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0.08</v>
      </c>
      <c r="AE28" s="31">
        <v>0</v>
      </c>
      <c r="AF28" s="31">
        <v>0</v>
      </c>
      <c r="AG28" s="31">
        <v>0</v>
      </c>
      <c r="AH28" s="31">
        <v>0.04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14.52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12.1</v>
      </c>
    </row>
    <row r="29" spans="1:96" s="36" customFormat="1" ht="11.4">
      <c r="B29" s="37" t="s">
        <v>110</v>
      </c>
      <c r="C29" s="38"/>
      <c r="D29" s="38">
        <v>6.72</v>
      </c>
      <c r="E29" s="38">
        <v>0</v>
      </c>
      <c r="F29" s="38">
        <v>9.6</v>
      </c>
      <c r="G29" s="38">
        <v>0</v>
      </c>
      <c r="H29" s="38">
        <v>45.92</v>
      </c>
      <c r="I29" s="38">
        <v>280.10000000000002</v>
      </c>
      <c r="J29" s="39">
        <v>1.1200000000000001</v>
      </c>
      <c r="K29" s="39">
        <v>0</v>
      </c>
      <c r="L29" s="39">
        <v>0</v>
      </c>
      <c r="M29" s="39">
        <v>0</v>
      </c>
      <c r="N29" s="39">
        <v>39.520000000000003</v>
      </c>
      <c r="O29" s="39">
        <v>0</v>
      </c>
      <c r="P29" s="39">
        <v>6.4</v>
      </c>
      <c r="Q29" s="39">
        <v>0</v>
      </c>
      <c r="R29" s="39">
        <v>0</v>
      </c>
      <c r="S29" s="39">
        <v>1.28</v>
      </c>
      <c r="T29" s="39">
        <v>1.1200000000000001</v>
      </c>
      <c r="U29" s="39">
        <v>72</v>
      </c>
      <c r="V29" s="39">
        <v>196.8</v>
      </c>
      <c r="W29" s="39">
        <v>174.4</v>
      </c>
      <c r="X29" s="39">
        <v>20.8</v>
      </c>
      <c r="Y29" s="39">
        <v>136</v>
      </c>
      <c r="Z29" s="39">
        <v>0.16</v>
      </c>
      <c r="AA29" s="39">
        <v>0</v>
      </c>
      <c r="AB29" s="39">
        <v>0</v>
      </c>
      <c r="AC29" s="39">
        <v>0</v>
      </c>
      <c r="AD29" s="39">
        <v>0.08</v>
      </c>
      <c r="AE29" s="39">
        <v>0.05</v>
      </c>
      <c r="AF29" s="39">
        <v>0.21</v>
      </c>
      <c r="AG29" s="39">
        <v>0.16</v>
      </c>
      <c r="AH29" s="39">
        <v>1.48</v>
      </c>
      <c r="AI29" s="39">
        <v>2.56</v>
      </c>
      <c r="AJ29" s="39">
        <v>0</v>
      </c>
      <c r="AK29" s="39">
        <v>3488</v>
      </c>
      <c r="AL29" s="39">
        <v>3552</v>
      </c>
      <c r="AM29" s="39">
        <v>6112</v>
      </c>
      <c r="AN29" s="39">
        <v>4896</v>
      </c>
      <c r="AO29" s="39">
        <v>1088</v>
      </c>
      <c r="AP29" s="39">
        <v>3232</v>
      </c>
      <c r="AQ29" s="39">
        <v>960</v>
      </c>
      <c r="AR29" s="39">
        <v>2752</v>
      </c>
      <c r="AS29" s="39">
        <v>2944</v>
      </c>
      <c r="AT29" s="39">
        <v>3168</v>
      </c>
      <c r="AU29" s="39">
        <v>7136</v>
      </c>
      <c r="AV29" s="39">
        <v>1472</v>
      </c>
      <c r="AW29" s="39">
        <v>1920</v>
      </c>
      <c r="AX29" s="39">
        <v>7616</v>
      </c>
      <c r="AY29" s="39">
        <v>0</v>
      </c>
      <c r="AZ29" s="39">
        <v>3392</v>
      </c>
      <c r="BA29" s="39">
        <v>3968</v>
      </c>
      <c r="BB29" s="39">
        <v>2144</v>
      </c>
      <c r="BC29" s="39">
        <v>1216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132.16</v>
      </c>
      <c r="CC29" s="38">
        <f>SUM($CC$26:$CC$28)</f>
        <v>32.31</v>
      </c>
      <c r="CD29" s="36">
        <f>$I$29/$I$51*100</f>
        <v>8.5529851475473908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46.34</v>
      </c>
      <c r="CE32" s="32">
        <v>59.72</v>
      </c>
      <c r="CG32" s="32">
        <v>28.18</v>
      </c>
      <c r="CH32" s="32">
        <v>17.36</v>
      </c>
      <c r="CI32" s="32">
        <v>22.77</v>
      </c>
      <c r="CJ32" s="32">
        <v>774.05</v>
      </c>
      <c r="CK32" s="32">
        <v>556.73</v>
      </c>
      <c r="CL32" s="32">
        <v>665.39</v>
      </c>
      <c r="CM32" s="32">
        <v>16.97</v>
      </c>
      <c r="CN32" s="32">
        <v>12.45</v>
      </c>
      <c r="CO32" s="32">
        <v>14.71</v>
      </c>
      <c r="CP32" s="32">
        <v>6.5</v>
      </c>
      <c r="CQ32" s="32">
        <v>0.5</v>
      </c>
      <c r="CR32" s="32">
        <v>28.09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5.52</v>
      </c>
      <c r="CE33" s="32">
        <v>9.4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4.5999999999999996</v>
      </c>
    </row>
    <row r="34" spans="1:96" s="32" customFormat="1" ht="24">
      <c r="A34" s="32" t="str">
        <f>"11/4"</f>
        <v>11/4</v>
      </c>
      <c r="B34" s="33" t="s">
        <v>95</v>
      </c>
      <c r="C34" s="34" t="str">
        <f>"200"</f>
        <v>200</v>
      </c>
      <c r="D34" s="34">
        <v>6.54</v>
      </c>
      <c r="E34" s="34">
        <v>2.36</v>
      </c>
      <c r="F34" s="34">
        <v>6.6</v>
      </c>
      <c r="G34" s="34">
        <v>1.32</v>
      </c>
      <c r="H34" s="34">
        <v>32.56</v>
      </c>
      <c r="I34" s="34">
        <v>214.26166599999999</v>
      </c>
      <c r="J34" s="35">
        <v>4.08</v>
      </c>
      <c r="K34" s="35">
        <v>0.11</v>
      </c>
      <c r="L34" s="35">
        <v>0</v>
      </c>
      <c r="M34" s="35">
        <v>0</v>
      </c>
      <c r="N34" s="35">
        <v>7.73</v>
      </c>
      <c r="O34" s="35">
        <v>23.51</v>
      </c>
      <c r="P34" s="35">
        <v>1.31</v>
      </c>
      <c r="Q34" s="35">
        <v>0</v>
      </c>
      <c r="R34" s="35">
        <v>0</v>
      </c>
      <c r="S34" s="35">
        <v>0.08</v>
      </c>
      <c r="T34" s="35">
        <v>2.0699999999999998</v>
      </c>
      <c r="U34" s="35">
        <v>431.89</v>
      </c>
      <c r="V34" s="35">
        <v>178.56</v>
      </c>
      <c r="W34" s="35">
        <v>98.38</v>
      </c>
      <c r="X34" s="35">
        <v>38.82</v>
      </c>
      <c r="Y34" s="35">
        <v>145.68</v>
      </c>
      <c r="Z34" s="35">
        <v>1.05</v>
      </c>
      <c r="AA34" s="35">
        <v>21.6</v>
      </c>
      <c r="AB34" s="35">
        <v>24.8</v>
      </c>
      <c r="AC34" s="35">
        <v>41.3</v>
      </c>
      <c r="AD34" s="35">
        <v>0.17</v>
      </c>
      <c r="AE34" s="35">
        <v>0.14000000000000001</v>
      </c>
      <c r="AF34" s="35">
        <v>0.11</v>
      </c>
      <c r="AG34" s="35">
        <v>0.57999999999999996</v>
      </c>
      <c r="AH34" s="35">
        <v>2.4900000000000002</v>
      </c>
      <c r="AI34" s="35">
        <v>0.42</v>
      </c>
      <c r="AJ34" s="35">
        <v>0</v>
      </c>
      <c r="AK34" s="35">
        <v>301.27</v>
      </c>
      <c r="AL34" s="35">
        <v>284.68</v>
      </c>
      <c r="AM34" s="35">
        <v>787.91</v>
      </c>
      <c r="AN34" s="35">
        <v>277.35000000000002</v>
      </c>
      <c r="AO34" s="35">
        <v>167.74</v>
      </c>
      <c r="AP34" s="35">
        <v>250.37</v>
      </c>
      <c r="AQ34" s="35">
        <v>102.04</v>
      </c>
      <c r="AR34" s="35">
        <v>329.85</v>
      </c>
      <c r="AS34" s="35">
        <v>405.89</v>
      </c>
      <c r="AT34" s="35">
        <v>161.02000000000001</v>
      </c>
      <c r="AU34" s="35">
        <v>247.08</v>
      </c>
      <c r="AV34" s="35">
        <v>99.41</v>
      </c>
      <c r="AW34" s="35">
        <v>113.93</v>
      </c>
      <c r="AX34" s="35">
        <v>841.39</v>
      </c>
      <c r="AY34" s="35">
        <v>0</v>
      </c>
      <c r="AZ34" s="35">
        <v>306.82</v>
      </c>
      <c r="BA34" s="35">
        <v>265.74</v>
      </c>
      <c r="BB34" s="35">
        <v>294.5</v>
      </c>
      <c r="BC34" s="35">
        <v>87.7</v>
      </c>
      <c r="BD34" s="35">
        <v>0.12</v>
      </c>
      <c r="BE34" s="35">
        <v>0.05</v>
      </c>
      <c r="BF34" s="35">
        <v>0.03</v>
      </c>
      <c r="BG34" s="35">
        <v>7.0000000000000007E-2</v>
      </c>
      <c r="BH34" s="35">
        <v>0.08</v>
      </c>
      <c r="BI34" s="35">
        <v>0.35</v>
      </c>
      <c r="BJ34" s="35">
        <v>0</v>
      </c>
      <c r="BK34" s="35">
        <v>1.06</v>
      </c>
      <c r="BL34" s="35">
        <v>0</v>
      </c>
      <c r="BM34" s="35">
        <v>0.32</v>
      </c>
      <c r="BN34" s="35">
        <v>0.01</v>
      </c>
      <c r="BO34" s="35">
        <v>0</v>
      </c>
      <c r="BP34" s="35">
        <v>0</v>
      </c>
      <c r="BQ34" s="35">
        <v>7.0000000000000007E-2</v>
      </c>
      <c r="BR34" s="35">
        <v>0.11</v>
      </c>
      <c r="BS34" s="35">
        <v>0.98</v>
      </c>
      <c r="BT34" s="35">
        <v>0</v>
      </c>
      <c r="BU34" s="35">
        <v>0</v>
      </c>
      <c r="BV34" s="35">
        <v>0.78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165.58</v>
      </c>
      <c r="CC34" s="34">
        <v>17.09</v>
      </c>
      <c r="CE34" s="32">
        <v>25.73</v>
      </c>
      <c r="CG34" s="32">
        <v>38.28</v>
      </c>
      <c r="CH34" s="32">
        <v>18.96</v>
      </c>
      <c r="CI34" s="32">
        <v>28.62</v>
      </c>
      <c r="CJ34" s="32">
        <v>1595.5</v>
      </c>
      <c r="CK34" s="32">
        <v>731.69</v>
      </c>
      <c r="CL34" s="32">
        <v>1163.5999999999999</v>
      </c>
      <c r="CM34" s="32">
        <v>27.55</v>
      </c>
      <c r="CN34" s="32">
        <v>14.21</v>
      </c>
      <c r="CO34" s="32">
        <v>20.88</v>
      </c>
      <c r="CP34" s="32">
        <v>4</v>
      </c>
      <c r="CQ34" s="32">
        <v>1</v>
      </c>
      <c r="CR34" s="32">
        <v>10.36</v>
      </c>
    </row>
    <row r="35" spans="1:96" s="32" customFormat="1">
      <c r="A35" s="32" t="str">
        <f>"2"</f>
        <v>2</v>
      </c>
      <c r="B35" s="33" t="s">
        <v>96</v>
      </c>
      <c r="C35" s="34" t="str">
        <f>"36,4"</f>
        <v>36,4</v>
      </c>
      <c r="D35" s="34">
        <v>2.41</v>
      </c>
      <c r="E35" s="34">
        <v>0</v>
      </c>
      <c r="F35" s="34">
        <v>0.24</v>
      </c>
      <c r="G35" s="34">
        <v>0.24</v>
      </c>
      <c r="H35" s="34">
        <v>17.07</v>
      </c>
      <c r="I35" s="34">
        <v>81.499963999999991</v>
      </c>
      <c r="J35" s="35">
        <v>0</v>
      </c>
      <c r="K35" s="35">
        <v>0</v>
      </c>
      <c r="L35" s="35">
        <v>0</v>
      </c>
      <c r="M35" s="35">
        <v>0</v>
      </c>
      <c r="N35" s="35">
        <v>0.4</v>
      </c>
      <c r="O35" s="35">
        <v>16.600000000000001</v>
      </c>
      <c r="P35" s="35">
        <v>7.0000000000000007E-2</v>
      </c>
      <c r="Q35" s="35">
        <v>0</v>
      </c>
      <c r="R35" s="35">
        <v>0</v>
      </c>
      <c r="S35" s="35">
        <v>0</v>
      </c>
      <c r="T35" s="35">
        <v>0.66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116.22</v>
      </c>
      <c r="AL35" s="35">
        <v>120.97</v>
      </c>
      <c r="AM35" s="35">
        <v>185.26</v>
      </c>
      <c r="AN35" s="35">
        <v>61.44</v>
      </c>
      <c r="AO35" s="35">
        <v>36.42</v>
      </c>
      <c r="AP35" s="35">
        <v>72.84</v>
      </c>
      <c r="AQ35" s="35">
        <v>27.55</v>
      </c>
      <c r="AR35" s="35">
        <v>131.74</v>
      </c>
      <c r="AS35" s="35">
        <v>81.7</v>
      </c>
      <c r="AT35" s="35">
        <v>114</v>
      </c>
      <c r="AU35" s="35">
        <v>94.05</v>
      </c>
      <c r="AV35" s="35">
        <v>49.4</v>
      </c>
      <c r="AW35" s="35">
        <v>87.4</v>
      </c>
      <c r="AX35" s="35">
        <v>730.9</v>
      </c>
      <c r="AY35" s="35">
        <v>0</v>
      </c>
      <c r="AZ35" s="35">
        <v>238.14</v>
      </c>
      <c r="BA35" s="35">
        <v>103.55</v>
      </c>
      <c r="BB35" s="35">
        <v>68.72</v>
      </c>
      <c r="BC35" s="35">
        <v>54.47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0.03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0.02</v>
      </c>
      <c r="BT35" s="35">
        <v>0</v>
      </c>
      <c r="BU35" s="35">
        <v>0</v>
      </c>
      <c r="BV35" s="35">
        <v>0.1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14.23</v>
      </c>
      <c r="CC35" s="34">
        <v>2.04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1.7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</v>
      </c>
    </row>
    <row r="37" spans="1:96" s="36" customFormat="1" ht="11.4">
      <c r="B37" s="37" t="s">
        <v>112</v>
      </c>
      <c r="C37" s="38"/>
      <c r="D37" s="38">
        <v>27.39</v>
      </c>
      <c r="E37" s="38">
        <v>20.010000000000002</v>
      </c>
      <c r="F37" s="38">
        <v>18.170000000000002</v>
      </c>
      <c r="G37" s="38">
        <v>2.59</v>
      </c>
      <c r="H37" s="38">
        <v>80.099999999999994</v>
      </c>
      <c r="I37" s="38">
        <v>591.59</v>
      </c>
      <c r="J37" s="39">
        <v>10.34</v>
      </c>
      <c r="K37" s="39">
        <v>0.76</v>
      </c>
      <c r="L37" s="39">
        <v>0</v>
      </c>
      <c r="M37" s="39">
        <v>0</v>
      </c>
      <c r="N37" s="39">
        <v>34.1</v>
      </c>
      <c r="O37" s="39">
        <v>44.34</v>
      </c>
      <c r="P37" s="39">
        <v>1.66</v>
      </c>
      <c r="Q37" s="39">
        <v>0</v>
      </c>
      <c r="R37" s="39">
        <v>0</v>
      </c>
      <c r="S37" s="39">
        <v>1.28</v>
      </c>
      <c r="T37" s="39">
        <v>4.63</v>
      </c>
      <c r="U37" s="39">
        <v>671.87</v>
      </c>
      <c r="V37" s="39">
        <v>359.42</v>
      </c>
      <c r="W37" s="39">
        <v>302.32</v>
      </c>
      <c r="X37" s="39">
        <v>66.41</v>
      </c>
      <c r="Y37" s="39">
        <v>374.12</v>
      </c>
      <c r="Z37" s="39">
        <v>1.62</v>
      </c>
      <c r="AA37" s="39">
        <v>85.1</v>
      </c>
      <c r="AB37" s="39">
        <v>58.52</v>
      </c>
      <c r="AC37" s="39">
        <v>113.84</v>
      </c>
      <c r="AD37" s="39">
        <v>0.96</v>
      </c>
      <c r="AE37" s="39">
        <v>0.2</v>
      </c>
      <c r="AF37" s="39">
        <v>0.42</v>
      </c>
      <c r="AG37" s="39">
        <v>1.03</v>
      </c>
      <c r="AH37" s="39">
        <v>6.79</v>
      </c>
      <c r="AI37" s="39">
        <v>0.85</v>
      </c>
      <c r="AJ37" s="39">
        <v>0</v>
      </c>
      <c r="AK37" s="39">
        <v>1319.76</v>
      </c>
      <c r="AL37" s="39">
        <v>1157.6400000000001</v>
      </c>
      <c r="AM37" s="39">
        <v>2323.81</v>
      </c>
      <c r="AN37" s="39">
        <v>1409.6</v>
      </c>
      <c r="AO37" s="39">
        <v>608.25</v>
      </c>
      <c r="AP37" s="39">
        <v>1010.18</v>
      </c>
      <c r="AQ37" s="39">
        <v>352.75</v>
      </c>
      <c r="AR37" s="39">
        <v>1264.95</v>
      </c>
      <c r="AS37" s="39">
        <v>604.67999999999995</v>
      </c>
      <c r="AT37" s="39">
        <v>402.53</v>
      </c>
      <c r="AU37" s="39">
        <v>553.48</v>
      </c>
      <c r="AV37" s="39">
        <v>613.01</v>
      </c>
      <c r="AW37" s="39">
        <v>286.41000000000003</v>
      </c>
      <c r="AX37" s="39">
        <v>2218.36</v>
      </c>
      <c r="AY37" s="39">
        <v>0.53</v>
      </c>
      <c r="AZ37" s="39">
        <v>796.55</v>
      </c>
      <c r="BA37" s="39">
        <v>537.64</v>
      </c>
      <c r="BB37" s="39">
        <v>1243.6099999999999</v>
      </c>
      <c r="BC37" s="39">
        <v>245.75</v>
      </c>
      <c r="BD37" s="39">
        <v>0.12</v>
      </c>
      <c r="BE37" s="39">
        <v>0.05</v>
      </c>
      <c r="BF37" s="39">
        <v>0.03</v>
      </c>
      <c r="BG37" s="39">
        <v>7.0000000000000007E-2</v>
      </c>
      <c r="BH37" s="39">
        <v>0.08</v>
      </c>
      <c r="BI37" s="39">
        <v>0.35</v>
      </c>
      <c r="BJ37" s="39">
        <v>0</v>
      </c>
      <c r="BK37" s="39">
        <v>1.1399999999999999</v>
      </c>
      <c r="BL37" s="39">
        <v>0</v>
      </c>
      <c r="BM37" s="39">
        <v>0.36</v>
      </c>
      <c r="BN37" s="39">
        <v>0.01</v>
      </c>
      <c r="BO37" s="39">
        <v>0.01</v>
      </c>
      <c r="BP37" s="39">
        <v>0</v>
      </c>
      <c r="BQ37" s="39">
        <v>7.0000000000000007E-2</v>
      </c>
      <c r="BR37" s="39">
        <v>0.11</v>
      </c>
      <c r="BS37" s="39">
        <v>1.72</v>
      </c>
      <c r="BT37" s="39">
        <v>0</v>
      </c>
      <c r="BU37" s="39">
        <v>0</v>
      </c>
      <c r="BV37" s="39">
        <v>1.48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458.99</v>
      </c>
      <c r="CC37" s="38">
        <f>SUM($CC$31:$CC$36)</f>
        <v>72.140000000000015</v>
      </c>
      <c r="CD37" s="36">
        <f>$I$37/$I$51*100</f>
        <v>18.064478698456128</v>
      </c>
      <c r="CE37" s="36">
        <v>94.85</v>
      </c>
      <c r="CG37" s="36">
        <v>69.16</v>
      </c>
      <c r="CH37" s="36">
        <v>39.020000000000003</v>
      </c>
      <c r="CI37" s="36">
        <v>54.09</v>
      </c>
      <c r="CJ37" s="36">
        <v>3944.53</v>
      </c>
      <c r="CK37" s="36">
        <v>1745.78</v>
      </c>
      <c r="CL37" s="36">
        <v>2845.16</v>
      </c>
      <c r="CM37" s="36">
        <v>55.77</v>
      </c>
      <c r="CN37" s="36">
        <v>35.22</v>
      </c>
      <c r="CO37" s="36">
        <v>45.5</v>
      </c>
      <c r="CP37" s="36">
        <v>16.5</v>
      </c>
      <c r="CQ37" s="36">
        <v>1.5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"78"</f>
        <v>78</v>
      </c>
      <c r="B39" s="33" t="s">
        <v>100</v>
      </c>
      <c r="C39" s="34" t="str">
        <f>"100"</f>
        <v>100</v>
      </c>
      <c r="D39" s="34">
        <v>1.76</v>
      </c>
      <c r="E39" s="34">
        <v>0</v>
      </c>
      <c r="F39" s="34">
        <v>6.69</v>
      </c>
      <c r="G39" s="34">
        <v>7.6</v>
      </c>
      <c r="H39" s="34">
        <v>11.44</v>
      </c>
      <c r="I39" s="34">
        <v>108.01693255000001</v>
      </c>
      <c r="J39" s="35">
        <v>0.94</v>
      </c>
      <c r="K39" s="35">
        <v>4.88</v>
      </c>
      <c r="L39" s="35">
        <v>0</v>
      </c>
      <c r="M39" s="35">
        <v>0</v>
      </c>
      <c r="N39" s="35">
        <v>9.09</v>
      </c>
      <c r="O39" s="35">
        <v>0.18</v>
      </c>
      <c r="P39" s="35">
        <v>2.17</v>
      </c>
      <c r="Q39" s="35">
        <v>0</v>
      </c>
      <c r="R39" s="35">
        <v>0</v>
      </c>
      <c r="S39" s="35">
        <v>0.38</v>
      </c>
      <c r="T39" s="35">
        <v>1.75</v>
      </c>
      <c r="U39" s="35">
        <v>222.65</v>
      </c>
      <c r="V39" s="35">
        <v>268.85000000000002</v>
      </c>
      <c r="W39" s="35">
        <v>31.07</v>
      </c>
      <c r="X39" s="35">
        <v>20.36</v>
      </c>
      <c r="Y39" s="35">
        <v>41.89</v>
      </c>
      <c r="Z39" s="35">
        <v>1.21</v>
      </c>
      <c r="AA39" s="35">
        <v>0</v>
      </c>
      <c r="AB39" s="35">
        <v>163.66999999999999</v>
      </c>
      <c r="AC39" s="35">
        <v>34.549999999999997</v>
      </c>
      <c r="AD39" s="35">
        <v>3.52</v>
      </c>
      <c r="AE39" s="35">
        <v>0.03</v>
      </c>
      <c r="AF39" s="35">
        <v>0.04</v>
      </c>
      <c r="AG39" s="35">
        <v>0.28999999999999998</v>
      </c>
      <c r="AH39" s="35">
        <v>0.68</v>
      </c>
      <c r="AI39" s="35">
        <v>3.3</v>
      </c>
      <c r="AJ39" s="35">
        <v>0</v>
      </c>
      <c r="AK39" s="35">
        <v>36.68</v>
      </c>
      <c r="AL39" s="35">
        <v>41.53</v>
      </c>
      <c r="AM39" s="35">
        <v>46.38</v>
      </c>
      <c r="AN39" s="35">
        <v>63.68</v>
      </c>
      <c r="AO39" s="35">
        <v>13.84</v>
      </c>
      <c r="AP39" s="35">
        <v>36.68</v>
      </c>
      <c r="AQ39" s="35">
        <v>9</v>
      </c>
      <c r="AR39" s="35">
        <v>31.15</v>
      </c>
      <c r="AS39" s="35">
        <v>27.69</v>
      </c>
      <c r="AT39" s="35">
        <v>50.55</v>
      </c>
      <c r="AU39" s="35">
        <v>227.01</v>
      </c>
      <c r="AV39" s="35">
        <v>9.7200000000000006</v>
      </c>
      <c r="AW39" s="35">
        <v>26.31</v>
      </c>
      <c r="AX39" s="35">
        <v>189.66</v>
      </c>
      <c r="AY39" s="35">
        <v>0</v>
      </c>
      <c r="AZ39" s="35">
        <v>32.53</v>
      </c>
      <c r="BA39" s="35">
        <v>43.61</v>
      </c>
      <c r="BB39" s="35">
        <v>34.61</v>
      </c>
      <c r="BC39" s="35">
        <v>10.38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0.41</v>
      </c>
      <c r="BL39" s="35">
        <v>0</v>
      </c>
      <c r="BM39" s="35">
        <v>0.27</v>
      </c>
      <c r="BN39" s="35">
        <v>0.02</v>
      </c>
      <c r="BO39" s="35">
        <v>0.05</v>
      </c>
      <c r="BP39" s="35">
        <v>0</v>
      </c>
      <c r="BQ39" s="35">
        <v>0</v>
      </c>
      <c r="BR39" s="35">
        <v>0</v>
      </c>
      <c r="BS39" s="35">
        <v>1.57</v>
      </c>
      <c r="BT39" s="35">
        <v>0</v>
      </c>
      <c r="BU39" s="35">
        <v>0</v>
      </c>
      <c r="BV39" s="35">
        <v>4.4400000000000004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89.42</v>
      </c>
      <c r="CC39" s="34">
        <v>14.38</v>
      </c>
      <c r="CE39" s="32">
        <v>27.28</v>
      </c>
      <c r="CG39" s="32">
        <v>26.57</v>
      </c>
      <c r="CH39" s="32">
        <v>16.34</v>
      </c>
      <c r="CI39" s="32">
        <v>21.46</v>
      </c>
      <c r="CJ39" s="32">
        <v>874.41</v>
      </c>
      <c r="CK39" s="32">
        <v>240.26</v>
      </c>
      <c r="CL39" s="32">
        <v>557.33000000000004</v>
      </c>
      <c r="CM39" s="32">
        <v>8.32</v>
      </c>
      <c r="CN39" s="32">
        <v>5.44</v>
      </c>
      <c r="CO39" s="32">
        <v>6.88</v>
      </c>
      <c r="CP39" s="32">
        <v>1.2</v>
      </c>
      <c r="CQ39" s="32">
        <v>0.5</v>
      </c>
      <c r="CR39" s="32">
        <v>8.7100000000000009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17.28</v>
      </c>
      <c r="CE40" s="32">
        <v>245.87</v>
      </c>
      <c r="CG40" s="32">
        <v>40.24</v>
      </c>
      <c r="CH40" s="32">
        <v>23.72</v>
      </c>
      <c r="CI40" s="32">
        <v>31.98</v>
      </c>
      <c r="CJ40" s="32">
        <v>985.06</v>
      </c>
      <c r="CK40" s="32">
        <v>492.22</v>
      </c>
      <c r="CL40" s="32">
        <v>738.64</v>
      </c>
      <c r="CM40" s="32">
        <v>46.55</v>
      </c>
      <c r="CN40" s="32">
        <v>22.86</v>
      </c>
      <c r="CO40" s="32">
        <v>34.700000000000003</v>
      </c>
      <c r="CP40" s="32">
        <v>0</v>
      </c>
      <c r="CQ40" s="32">
        <v>1</v>
      </c>
      <c r="CR40" s="32">
        <v>10.47</v>
      </c>
    </row>
    <row r="41" spans="1:96" s="32" customFormat="1">
      <c r="A41" s="32" t="str">
        <f>"46/3"</f>
        <v>46/3</v>
      </c>
      <c r="B41" s="33" t="s">
        <v>102</v>
      </c>
      <c r="C41" s="34" t="str">
        <f>"200"</f>
        <v>200</v>
      </c>
      <c r="D41" s="34">
        <v>7.07</v>
      </c>
      <c r="E41" s="34">
        <v>0.04</v>
      </c>
      <c r="F41" s="34">
        <v>3.97</v>
      </c>
      <c r="G41" s="34">
        <v>0.88</v>
      </c>
      <c r="H41" s="34">
        <v>45.48</v>
      </c>
      <c r="I41" s="34">
        <v>245.25356599999998</v>
      </c>
      <c r="J41" s="35">
        <v>2.4900000000000002</v>
      </c>
      <c r="K41" s="35">
        <v>0.11</v>
      </c>
      <c r="L41" s="35">
        <v>0</v>
      </c>
      <c r="M41" s="35">
        <v>0</v>
      </c>
      <c r="N41" s="35">
        <v>1.3</v>
      </c>
      <c r="O41" s="35">
        <v>41.89</v>
      </c>
      <c r="P41" s="35">
        <v>2.29</v>
      </c>
      <c r="Q41" s="35">
        <v>0</v>
      </c>
      <c r="R41" s="35">
        <v>0</v>
      </c>
      <c r="S41" s="35">
        <v>0</v>
      </c>
      <c r="T41" s="35">
        <v>1.71</v>
      </c>
      <c r="U41" s="35">
        <v>506.02</v>
      </c>
      <c r="V41" s="35">
        <v>75.03</v>
      </c>
      <c r="W41" s="35">
        <v>16.64</v>
      </c>
      <c r="X41" s="35">
        <v>9.7100000000000009</v>
      </c>
      <c r="Y41" s="35">
        <v>53.62</v>
      </c>
      <c r="Z41" s="35">
        <v>0.99</v>
      </c>
      <c r="AA41" s="35">
        <v>12</v>
      </c>
      <c r="AB41" s="35">
        <v>12</v>
      </c>
      <c r="AC41" s="35">
        <v>22.5</v>
      </c>
      <c r="AD41" s="35">
        <v>1.07</v>
      </c>
      <c r="AE41" s="35">
        <v>0.08</v>
      </c>
      <c r="AF41" s="35">
        <v>0.03</v>
      </c>
      <c r="AG41" s="35">
        <v>0.66</v>
      </c>
      <c r="AH41" s="35">
        <v>1.98</v>
      </c>
      <c r="AI41" s="35">
        <v>0</v>
      </c>
      <c r="AJ41" s="35">
        <v>0</v>
      </c>
      <c r="AK41" s="35">
        <v>306.23</v>
      </c>
      <c r="AL41" s="35">
        <v>279.98</v>
      </c>
      <c r="AM41" s="35">
        <v>524.52</v>
      </c>
      <c r="AN41" s="35">
        <v>163.83000000000001</v>
      </c>
      <c r="AO41" s="35">
        <v>99.88</v>
      </c>
      <c r="AP41" s="35">
        <v>202.92</v>
      </c>
      <c r="AQ41" s="35">
        <v>66.58</v>
      </c>
      <c r="AR41" s="35">
        <v>325.41000000000003</v>
      </c>
      <c r="AS41" s="35">
        <v>215.18</v>
      </c>
      <c r="AT41" s="35">
        <v>259.45999999999998</v>
      </c>
      <c r="AU41" s="35">
        <v>222.56</v>
      </c>
      <c r="AV41" s="35">
        <v>130.76</v>
      </c>
      <c r="AW41" s="35">
        <v>227.4</v>
      </c>
      <c r="AX41" s="35">
        <v>1997.14</v>
      </c>
      <c r="AY41" s="35">
        <v>0</v>
      </c>
      <c r="AZ41" s="35">
        <v>629.30999999999995</v>
      </c>
      <c r="BA41" s="35">
        <v>325.97000000000003</v>
      </c>
      <c r="BB41" s="35">
        <v>163.69</v>
      </c>
      <c r="BC41" s="35">
        <v>129.59</v>
      </c>
      <c r="BD41" s="35">
        <v>0.12</v>
      </c>
      <c r="BE41" s="35">
        <v>0.05</v>
      </c>
      <c r="BF41" s="35">
        <v>0.03</v>
      </c>
      <c r="BG41" s="35">
        <v>7.0000000000000007E-2</v>
      </c>
      <c r="BH41" s="35">
        <v>0.08</v>
      </c>
      <c r="BI41" s="35">
        <v>0.35</v>
      </c>
      <c r="BJ41" s="35">
        <v>0</v>
      </c>
      <c r="BK41" s="35">
        <v>1.08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0.8</v>
      </c>
      <c r="BT41" s="35">
        <v>0</v>
      </c>
      <c r="BU41" s="35">
        <v>0</v>
      </c>
      <c r="BV41" s="35">
        <v>0.32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10.09</v>
      </c>
      <c r="CC41" s="34">
        <v>10.53</v>
      </c>
      <c r="CE41" s="32">
        <v>14</v>
      </c>
      <c r="CG41" s="32">
        <v>39.92</v>
      </c>
      <c r="CH41" s="32">
        <v>20.3</v>
      </c>
      <c r="CI41" s="32">
        <v>30.11</v>
      </c>
      <c r="CJ41" s="32">
        <v>371.83</v>
      </c>
      <c r="CK41" s="32">
        <v>367.4</v>
      </c>
      <c r="CL41" s="32">
        <v>369.61</v>
      </c>
      <c r="CM41" s="32">
        <v>3.7</v>
      </c>
      <c r="CN41" s="32">
        <v>3.39</v>
      </c>
      <c r="CO41" s="32">
        <v>3.54</v>
      </c>
      <c r="CP41" s="32">
        <v>0</v>
      </c>
      <c r="CQ41" s="32">
        <v>1.3</v>
      </c>
      <c r="CR41" s="32">
        <v>6.38</v>
      </c>
    </row>
    <row r="42" spans="1:96" s="32" customFormat="1" ht="24">
      <c r="A42" s="32" t="str">
        <f>"36/593"</f>
        <v>36/593</v>
      </c>
      <c r="B42" s="33" t="s">
        <v>103</v>
      </c>
      <c r="C42" s="34" t="str">
        <f>"100"</f>
        <v>100</v>
      </c>
      <c r="D42" s="34">
        <v>9.75</v>
      </c>
      <c r="E42" s="34">
        <v>8.7799999999999994</v>
      </c>
      <c r="F42" s="34">
        <v>16.510000000000002</v>
      </c>
      <c r="G42" s="34">
        <v>10.18</v>
      </c>
      <c r="H42" s="34">
        <v>11.62</v>
      </c>
      <c r="I42" s="34">
        <v>232.60730695519069</v>
      </c>
      <c r="J42" s="35">
        <v>5.39</v>
      </c>
      <c r="K42" s="35">
        <v>6.54</v>
      </c>
      <c r="L42" s="35">
        <v>0</v>
      </c>
      <c r="M42" s="35">
        <v>0</v>
      </c>
      <c r="N42" s="35">
        <v>2.58</v>
      </c>
      <c r="O42" s="35">
        <v>7.99</v>
      </c>
      <c r="P42" s="35">
        <v>1.05</v>
      </c>
      <c r="Q42" s="35">
        <v>0</v>
      </c>
      <c r="R42" s="35">
        <v>0</v>
      </c>
      <c r="S42" s="35">
        <v>0.13</v>
      </c>
      <c r="T42" s="35">
        <v>0.85</v>
      </c>
      <c r="U42" s="35">
        <v>33.51</v>
      </c>
      <c r="V42" s="35">
        <v>207.53</v>
      </c>
      <c r="W42" s="35">
        <v>12.48</v>
      </c>
      <c r="X42" s="35">
        <v>17</v>
      </c>
      <c r="Y42" s="35">
        <v>104.17</v>
      </c>
      <c r="Z42" s="35">
        <v>1.45</v>
      </c>
      <c r="AA42" s="35">
        <v>2.34</v>
      </c>
      <c r="AB42" s="35">
        <v>137.52000000000001</v>
      </c>
      <c r="AC42" s="35">
        <v>42.32</v>
      </c>
      <c r="AD42" s="35">
        <v>4.8099999999999996</v>
      </c>
      <c r="AE42" s="35">
        <v>0.04</v>
      </c>
      <c r="AF42" s="35">
        <v>7.0000000000000007E-2</v>
      </c>
      <c r="AG42" s="35">
        <v>2</v>
      </c>
      <c r="AH42" s="35">
        <v>4.4800000000000004</v>
      </c>
      <c r="AI42" s="35">
        <v>1.1599999999999999</v>
      </c>
      <c r="AJ42" s="35">
        <v>0</v>
      </c>
      <c r="AK42" s="35">
        <v>511.76</v>
      </c>
      <c r="AL42" s="35">
        <v>391.87</v>
      </c>
      <c r="AM42" s="35">
        <v>739.77</v>
      </c>
      <c r="AN42" s="35">
        <v>735.03</v>
      </c>
      <c r="AO42" s="35">
        <v>215.83</v>
      </c>
      <c r="AP42" s="35">
        <v>389.03</v>
      </c>
      <c r="AQ42" s="35">
        <v>105.45</v>
      </c>
      <c r="AR42" s="35">
        <v>404.01</v>
      </c>
      <c r="AS42" s="35">
        <v>524.38</v>
      </c>
      <c r="AT42" s="35">
        <v>516.24</v>
      </c>
      <c r="AU42" s="35">
        <v>838.6</v>
      </c>
      <c r="AV42" s="35">
        <v>336.93</v>
      </c>
      <c r="AW42" s="35">
        <v>455.02</v>
      </c>
      <c r="AX42" s="35">
        <v>1615.75</v>
      </c>
      <c r="AY42" s="35">
        <v>128.51</v>
      </c>
      <c r="AZ42" s="35">
        <v>380.28</v>
      </c>
      <c r="BA42" s="35">
        <v>395.21</v>
      </c>
      <c r="BB42" s="35">
        <v>323.95</v>
      </c>
      <c r="BC42" s="35">
        <v>134.71</v>
      </c>
      <c r="BD42" s="35">
        <v>0.03</v>
      </c>
      <c r="BE42" s="35">
        <v>0.02</v>
      </c>
      <c r="BF42" s="35">
        <v>0.01</v>
      </c>
      <c r="BG42" s="35">
        <v>0.02</v>
      </c>
      <c r="BH42" s="35">
        <v>0.02</v>
      </c>
      <c r="BI42" s="35">
        <v>0.1</v>
      </c>
      <c r="BJ42" s="35">
        <v>0</v>
      </c>
      <c r="BK42" s="35">
        <v>0.85</v>
      </c>
      <c r="BL42" s="35">
        <v>0</v>
      </c>
      <c r="BM42" s="35">
        <v>0.45</v>
      </c>
      <c r="BN42" s="35">
        <v>0.03</v>
      </c>
      <c r="BO42" s="35">
        <v>0.06</v>
      </c>
      <c r="BP42" s="35">
        <v>0</v>
      </c>
      <c r="BQ42" s="35">
        <v>0.02</v>
      </c>
      <c r="BR42" s="35">
        <v>0.03</v>
      </c>
      <c r="BS42" s="35">
        <v>2.34</v>
      </c>
      <c r="BT42" s="35">
        <v>0</v>
      </c>
      <c r="BU42" s="35">
        <v>0</v>
      </c>
      <c r="BV42" s="35">
        <v>5.97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85.79</v>
      </c>
      <c r="CC42" s="34">
        <v>40.78</v>
      </c>
      <c r="CE42" s="32">
        <v>25.26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0.25</v>
      </c>
      <c r="CQ42" s="32">
        <v>0</v>
      </c>
      <c r="CR42" s="32">
        <v>24.71</v>
      </c>
    </row>
    <row r="43" spans="1:96" s="32" customFormat="1">
      <c r="A43" s="32" t="str">
        <f>"2"</f>
        <v>2</v>
      </c>
      <c r="B43" s="33" t="s">
        <v>96</v>
      </c>
      <c r="C43" s="34" t="str">
        <f>"38,9"</f>
        <v>38,9</v>
      </c>
      <c r="D43" s="34">
        <v>2.57</v>
      </c>
      <c r="E43" s="34">
        <v>0</v>
      </c>
      <c r="F43" s="34">
        <v>0.26</v>
      </c>
      <c r="G43" s="34">
        <v>0.26</v>
      </c>
      <c r="H43" s="34">
        <v>18.239999999999998</v>
      </c>
      <c r="I43" s="34">
        <v>87.097488999999996</v>
      </c>
      <c r="J43" s="35">
        <v>0</v>
      </c>
      <c r="K43" s="35">
        <v>0</v>
      </c>
      <c r="L43" s="35">
        <v>0</v>
      </c>
      <c r="M43" s="35">
        <v>0</v>
      </c>
      <c r="N43" s="35">
        <v>0.43</v>
      </c>
      <c r="O43" s="35">
        <v>17.739999999999998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124.2</v>
      </c>
      <c r="AL43" s="35">
        <v>129.28</v>
      </c>
      <c r="AM43" s="35">
        <v>197.98</v>
      </c>
      <c r="AN43" s="35">
        <v>65.66</v>
      </c>
      <c r="AO43" s="35">
        <v>38.92</v>
      </c>
      <c r="AP43" s="35">
        <v>77.84</v>
      </c>
      <c r="AQ43" s="35">
        <v>29.44</v>
      </c>
      <c r="AR43" s="35">
        <v>140.79</v>
      </c>
      <c r="AS43" s="35">
        <v>87.31</v>
      </c>
      <c r="AT43" s="35">
        <v>121.83</v>
      </c>
      <c r="AU43" s="35">
        <v>100.51</v>
      </c>
      <c r="AV43" s="35">
        <v>52.8</v>
      </c>
      <c r="AW43" s="35">
        <v>93.41</v>
      </c>
      <c r="AX43" s="35">
        <v>781.1</v>
      </c>
      <c r="AY43" s="35">
        <v>0</v>
      </c>
      <c r="AZ43" s="35">
        <v>254.5</v>
      </c>
      <c r="BA43" s="35">
        <v>110.67</v>
      </c>
      <c r="BB43" s="35">
        <v>73.44</v>
      </c>
      <c r="BC43" s="35">
        <v>58.21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15.21</v>
      </c>
      <c r="CC43" s="34">
        <v>2.1800000000000002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1.82</v>
      </c>
    </row>
    <row r="44" spans="1:96" s="32" customFormat="1">
      <c r="A44" s="32" t="str">
        <f>"3"</f>
        <v>3</v>
      </c>
      <c r="B44" s="33" t="s">
        <v>104</v>
      </c>
      <c r="C44" s="34" t="str">
        <f>"30"</f>
        <v>30</v>
      </c>
      <c r="D44" s="34">
        <v>1.98</v>
      </c>
      <c r="E44" s="34">
        <v>0</v>
      </c>
      <c r="F44" s="34">
        <v>0.36</v>
      </c>
      <c r="G44" s="34">
        <v>0.36</v>
      </c>
      <c r="H44" s="34">
        <v>12.51</v>
      </c>
      <c r="I44" s="34">
        <v>58.013999999999989</v>
      </c>
      <c r="J44" s="35">
        <v>0.06</v>
      </c>
      <c r="K44" s="35">
        <v>0</v>
      </c>
      <c r="L44" s="35">
        <v>0</v>
      </c>
      <c r="M44" s="35">
        <v>0</v>
      </c>
      <c r="N44" s="35">
        <v>0.36</v>
      </c>
      <c r="O44" s="35">
        <v>9.66</v>
      </c>
      <c r="P44" s="35">
        <v>2.4900000000000002</v>
      </c>
      <c r="Q44" s="35">
        <v>0</v>
      </c>
      <c r="R44" s="35">
        <v>0</v>
      </c>
      <c r="S44" s="35">
        <v>0.3</v>
      </c>
      <c r="T44" s="35">
        <v>0.75</v>
      </c>
      <c r="U44" s="35">
        <v>183</v>
      </c>
      <c r="V44" s="35">
        <v>73.5</v>
      </c>
      <c r="W44" s="35">
        <v>10.5</v>
      </c>
      <c r="X44" s="35">
        <v>14.1</v>
      </c>
      <c r="Y44" s="35">
        <v>47.4</v>
      </c>
      <c r="Z44" s="35">
        <v>1.17</v>
      </c>
      <c r="AA44" s="35">
        <v>0</v>
      </c>
      <c r="AB44" s="35">
        <v>1.5</v>
      </c>
      <c r="AC44" s="35">
        <v>0.3</v>
      </c>
      <c r="AD44" s="35">
        <v>0.42</v>
      </c>
      <c r="AE44" s="35">
        <v>0.05</v>
      </c>
      <c r="AF44" s="35">
        <v>0.02</v>
      </c>
      <c r="AG44" s="35">
        <v>0.21</v>
      </c>
      <c r="AH44" s="35">
        <v>0.6</v>
      </c>
      <c r="AI44" s="35">
        <v>0</v>
      </c>
      <c r="AJ44" s="35">
        <v>0</v>
      </c>
      <c r="AK44" s="35">
        <v>0</v>
      </c>
      <c r="AL44" s="35">
        <v>0</v>
      </c>
      <c r="AM44" s="35">
        <v>128.1</v>
      </c>
      <c r="AN44" s="35">
        <v>66.900000000000006</v>
      </c>
      <c r="AO44" s="35">
        <v>27.9</v>
      </c>
      <c r="AP44" s="35">
        <v>59.4</v>
      </c>
      <c r="AQ44" s="35">
        <v>24</v>
      </c>
      <c r="AR44" s="35">
        <v>111.3</v>
      </c>
      <c r="AS44" s="35">
        <v>89.1</v>
      </c>
      <c r="AT44" s="35">
        <v>87.3</v>
      </c>
      <c r="AU44" s="35">
        <v>139.19999999999999</v>
      </c>
      <c r="AV44" s="35">
        <v>37.200000000000003</v>
      </c>
      <c r="AW44" s="35">
        <v>93</v>
      </c>
      <c r="AX44" s="35">
        <v>458.7</v>
      </c>
      <c r="AY44" s="35">
        <v>0</v>
      </c>
      <c r="AZ44" s="35">
        <v>157.80000000000001</v>
      </c>
      <c r="BA44" s="35">
        <v>87.3</v>
      </c>
      <c r="BB44" s="35">
        <v>54</v>
      </c>
      <c r="BC44" s="35">
        <v>39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0.14000000000000001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14.1</v>
      </c>
      <c r="CC44" s="34">
        <v>1.74</v>
      </c>
      <c r="CE44" s="32">
        <v>0.25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1.45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4.22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2.56</v>
      </c>
    </row>
    <row r="46" spans="1:96" s="36" customFormat="1" ht="11.4">
      <c r="B46" s="37" t="s">
        <v>114</v>
      </c>
      <c r="C46" s="38"/>
      <c r="D46" s="38">
        <v>25.67</v>
      </c>
      <c r="E46" s="38">
        <v>8.82</v>
      </c>
      <c r="F46" s="38">
        <v>33.200000000000003</v>
      </c>
      <c r="G46" s="38">
        <v>24.69</v>
      </c>
      <c r="H46" s="38">
        <v>122.6</v>
      </c>
      <c r="I46" s="38">
        <v>879.69</v>
      </c>
      <c r="J46" s="39">
        <v>10.050000000000001</v>
      </c>
      <c r="K46" s="39">
        <v>14.77</v>
      </c>
      <c r="L46" s="39">
        <v>0</v>
      </c>
      <c r="M46" s="39">
        <v>0</v>
      </c>
      <c r="N46" s="39">
        <v>21.62</v>
      </c>
      <c r="O46" s="39">
        <v>90.74</v>
      </c>
      <c r="P46" s="39">
        <v>10.24</v>
      </c>
      <c r="Q46" s="39">
        <v>0</v>
      </c>
      <c r="R46" s="39">
        <v>0</v>
      </c>
      <c r="S46" s="39">
        <v>1.18</v>
      </c>
      <c r="T46" s="39">
        <v>8.5399999999999991</v>
      </c>
      <c r="U46" s="39">
        <v>1508.98</v>
      </c>
      <c r="V46" s="39">
        <v>1080.78</v>
      </c>
      <c r="W46" s="39">
        <v>96.9</v>
      </c>
      <c r="X46" s="39">
        <v>87.12</v>
      </c>
      <c r="Y46" s="39">
        <v>320.25</v>
      </c>
      <c r="Z46" s="39">
        <v>5.8</v>
      </c>
      <c r="AA46" s="39">
        <v>17.34</v>
      </c>
      <c r="AB46" s="39">
        <v>1771.89</v>
      </c>
      <c r="AC46" s="39">
        <v>408.02</v>
      </c>
      <c r="AD46" s="39">
        <v>12.27</v>
      </c>
      <c r="AE46" s="39">
        <v>0.28999999999999998</v>
      </c>
      <c r="AF46" s="39">
        <v>0.22</v>
      </c>
      <c r="AG46" s="39">
        <v>4.17</v>
      </c>
      <c r="AH46" s="39">
        <v>9.58</v>
      </c>
      <c r="AI46" s="39">
        <v>11.76</v>
      </c>
      <c r="AJ46" s="39">
        <v>0</v>
      </c>
      <c r="AK46" s="39">
        <v>1072.4100000000001</v>
      </c>
      <c r="AL46" s="39">
        <v>931.03</v>
      </c>
      <c r="AM46" s="39">
        <v>1783.34</v>
      </c>
      <c r="AN46" s="39">
        <v>1239.1099999999999</v>
      </c>
      <c r="AO46" s="39">
        <v>435.38</v>
      </c>
      <c r="AP46" s="39">
        <v>851.8</v>
      </c>
      <c r="AQ46" s="39">
        <v>265.82</v>
      </c>
      <c r="AR46" s="39">
        <v>1107.7</v>
      </c>
      <c r="AS46" s="39">
        <v>1060.56</v>
      </c>
      <c r="AT46" s="39">
        <v>1218.05</v>
      </c>
      <c r="AU46" s="39">
        <v>1713.5</v>
      </c>
      <c r="AV46" s="39">
        <v>620.08000000000004</v>
      </c>
      <c r="AW46" s="39">
        <v>988.11</v>
      </c>
      <c r="AX46" s="39">
        <v>5536.72</v>
      </c>
      <c r="AY46" s="39">
        <v>128.51</v>
      </c>
      <c r="AZ46" s="39">
        <v>1565.3</v>
      </c>
      <c r="BA46" s="39">
        <v>1047.18</v>
      </c>
      <c r="BB46" s="39">
        <v>716.57</v>
      </c>
      <c r="BC46" s="39">
        <v>404.66</v>
      </c>
      <c r="BD46" s="39">
        <v>0.15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0.45</v>
      </c>
      <c r="BJ46" s="39">
        <v>0</v>
      </c>
      <c r="BK46" s="39">
        <v>2.75</v>
      </c>
      <c r="BL46" s="39">
        <v>0</v>
      </c>
      <c r="BM46" s="39">
        <v>1.22</v>
      </c>
      <c r="BN46" s="39">
        <v>7.0000000000000007E-2</v>
      </c>
      <c r="BO46" s="39">
        <v>0.14000000000000001</v>
      </c>
      <c r="BP46" s="39">
        <v>0</v>
      </c>
      <c r="BQ46" s="39">
        <v>0.09</v>
      </c>
      <c r="BR46" s="39">
        <v>0.15</v>
      </c>
      <c r="BS46" s="39">
        <v>5.92</v>
      </c>
      <c r="BT46" s="39">
        <v>0</v>
      </c>
      <c r="BU46" s="39">
        <v>0</v>
      </c>
      <c r="BV46" s="39">
        <v>14.02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695.55</v>
      </c>
      <c r="CC46" s="38">
        <f>SUM($CC$38:$CC$45)</f>
        <v>91.11</v>
      </c>
      <c r="CD46" s="36">
        <f>$I$46/$I$51*100</f>
        <v>26.861747606019154</v>
      </c>
      <c r="CE46" s="36">
        <v>312.66000000000003</v>
      </c>
      <c r="CG46" s="36">
        <v>106.72</v>
      </c>
      <c r="CH46" s="36">
        <v>60.37</v>
      </c>
      <c r="CI46" s="36">
        <v>83.55</v>
      </c>
      <c r="CJ46" s="36">
        <v>2915.77</v>
      </c>
      <c r="CK46" s="36">
        <v>1363.58</v>
      </c>
      <c r="CL46" s="36">
        <v>2139.6799999999998</v>
      </c>
      <c r="CM46" s="36">
        <v>64.040000000000006</v>
      </c>
      <c r="CN46" s="36">
        <v>37.159999999999997</v>
      </c>
      <c r="CO46" s="36">
        <v>50.6</v>
      </c>
      <c r="CP46" s="36">
        <v>6.45</v>
      </c>
      <c r="CQ46" s="36">
        <v>2.8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"200"</f>
        <v>200</v>
      </c>
      <c r="D48" s="34">
        <v>5.4</v>
      </c>
      <c r="E48" s="34">
        <v>0</v>
      </c>
      <c r="F48" s="34">
        <v>2</v>
      </c>
      <c r="G48" s="34">
        <v>0</v>
      </c>
      <c r="H48" s="34">
        <v>32.4</v>
      </c>
      <c r="I48" s="34">
        <v>153.12</v>
      </c>
      <c r="J48" s="35">
        <v>1.4</v>
      </c>
      <c r="K48" s="35">
        <v>0</v>
      </c>
      <c r="L48" s="35">
        <v>0</v>
      </c>
      <c r="M48" s="35">
        <v>0</v>
      </c>
      <c r="N48" s="35">
        <v>24.4</v>
      </c>
      <c r="O48" s="35">
        <v>0</v>
      </c>
      <c r="P48" s="35">
        <v>8</v>
      </c>
      <c r="Q48" s="35">
        <v>0</v>
      </c>
      <c r="R48" s="35">
        <v>0</v>
      </c>
      <c r="S48" s="35">
        <v>1.6</v>
      </c>
      <c r="T48" s="35">
        <v>1.4</v>
      </c>
      <c r="U48" s="35">
        <v>90</v>
      </c>
      <c r="V48" s="35">
        <v>246</v>
      </c>
      <c r="W48" s="35">
        <v>218</v>
      </c>
      <c r="X48" s="35">
        <v>26</v>
      </c>
      <c r="Y48" s="35">
        <v>170</v>
      </c>
      <c r="Z48" s="35">
        <v>0.2</v>
      </c>
      <c r="AA48" s="35">
        <v>0</v>
      </c>
      <c r="AB48" s="35">
        <v>0</v>
      </c>
      <c r="AC48" s="35">
        <v>0</v>
      </c>
      <c r="AD48" s="35">
        <v>0</v>
      </c>
      <c r="AE48" s="35">
        <v>0.06</v>
      </c>
      <c r="AF48" s="35">
        <v>0.26</v>
      </c>
      <c r="AG48" s="35">
        <v>0.2</v>
      </c>
      <c r="AH48" s="35">
        <v>1.8</v>
      </c>
      <c r="AI48" s="35">
        <v>3.2</v>
      </c>
      <c r="AJ48" s="35">
        <v>0</v>
      </c>
      <c r="AK48" s="35">
        <v>4360</v>
      </c>
      <c r="AL48" s="35">
        <v>4440</v>
      </c>
      <c r="AM48" s="35">
        <v>7640</v>
      </c>
      <c r="AN48" s="35">
        <v>6120</v>
      </c>
      <c r="AO48" s="35">
        <v>1360</v>
      </c>
      <c r="AP48" s="35">
        <v>4040</v>
      </c>
      <c r="AQ48" s="35">
        <v>1200</v>
      </c>
      <c r="AR48" s="35">
        <v>3440</v>
      </c>
      <c r="AS48" s="35">
        <v>3680</v>
      </c>
      <c r="AT48" s="35">
        <v>3960</v>
      </c>
      <c r="AU48" s="35">
        <v>8920</v>
      </c>
      <c r="AV48" s="35">
        <v>1840</v>
      </c>
      <c r="AW48" s="35">
        <v>2400</v>
      </c>
      <c r="AX48" s="35">
        <v>9520</v>
      </c>
      <c r="AY48" s="35">
        <v>0</v>
      </c>
      <c r="AZ48" s="35">
        <v>4240</v>
      </c>
      <c r="BA48" s="35">
        <v>4960</v>
      </c>
      <c r="BB48" s="35">
        <v>2680</v>
      </c>
      <c r="BC48" s="35">
        <v>1520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165.2</v>
      </c>
      <c r="CC48" s="34">
        <v>22.23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18.53</v>
      </c>
    </row>
    <row r="49" spans="1:96" s="28" customFormat="1">
      <c r="A49" s="28" t="str">
        <f>""</f>
        <v/>
      </c>
      <c r="B49" s="29" t="s">
        <v>109</v>
      </c>
      <c r="C49" s="30" t="str">
        <f>"40"</f>
        <v>40</v>
      </c>
      <c r="D49" s="30">
        <v>2.4</v>
      </c>
      <c r="E49" s="30">
        <v>0</v>
      </c>
      <c r="F49" s="30">
        <v>8</v>
      </c>
      <c r="G49" s="30">
        <v>0</v>
      </c>
      <c r="H49" s="30">
        <v>20</v>
      </c>
      <c r="I49" s="30">
        <v>157.6</v>
      </c>
      <c r="J49" s="31">
        <v>0</v>
      </c>
      <c r="K49" s="31">
        <v>0</v>
      </c>
      <c r="L49" s="31">
        <v>0</v>
      </c>
      <c r="M49" s="31">
        <v>0</v>
      </c>
      <c r="N49" s="31">
        <v>20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0.08</v>
      </c>
      <c r="AE49" s="31">
        <v>0</v>
      </c>
      <c r="AF49" s="31">
        <v>0</v>
      </c>
      <c r="AG49" s="31">
        <v>0</v>
      </c>
      <c r="AH49" s="31">
        <v>0.04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14.52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12.1</v>
      </c>
    </row>
    <row r="50" spans="1:96" s="36" customFormat="1" ht="11.4">
      <c r="B50" s="37" t="s">
        <v>116</v>
      </c>
      <c r="C50" s="38"/>
      <c r="D50" s="38">
        <v>7.8</v>
      </c>
      <c r="E50" s="38">
        <v>0</v>
      </c>
      <c r="F50" s="38">
        <v>10</v>
      </c>
      <c r="G50" s="38">
        <v>0</v>
      </c>
      <c r="H50" s="38">
        <v>52.4</v>
      </c>
      <c r="I50" s="38">
        <v>310.72000000000003</v>
      </c>
      <c r="J50" s="39">
        <v>1.4</v>
      </c>
      <c r="K50" s="39">
        <v>0</v>
      </c>
      <c r="L50" s="39">
        <v>0</v>
      </c>
      <c r="M50" s="39">
        <v>0</v>
      </c>
      <c r="N50" s="39">
        <v>44.4</v>
      </c>
      <c r="O50" s="39">
        <v>0</v>
      </c>
      <c r="P50" s="39">
        <v>8</v>
      </c>
      <c r="Q50" s="39">
        <v>0</v>
      </c>
      <c r="R50" s="39">
        <v>0</v>
      </c>
      <c r="S50" s="39">
        <v>1.6</v>
      </c>
      <c r="T50" s="39">
        <v>1.4</v>
      </c>
      <c r="U50" s="39">
        <v>90</v>
      </c>
      <c r="V50" s="39">
        <v>246</v>
      </c>
      <c r="W50" s="39">
        <v>218</v>
      </c>
      <c r="X50" s="39">
        <v>26</v>
      </c>
      <c r="Y50" s="39">
        <v>170</v>
      </c>
      <c r="Z50" s="39">
        <v>0.2</v>
      </c>
      <c r="AA50" s="39">
        <v>0</v>
      </c>
      <c r="AB50" s="39">
        <v>0</v>
      </c>
      <c r="AC50" s="39">
        <v>0</v>
      </c>
      <c r="AD50" s="39">
        <v>0.08</v>
      </c>
      <c r="AE50" s="39">
        <v>0.06</v>
      </c>
      <c r="AF50" s="39">
        <v>0.26</v>
      </c>
      <c r="AG50" s="39">
        <v>0.2</v>
      </c>
      <c r="AH50" s="39">
        <v>1.84</v>
      </c>
      <c r="AI50" s="39">
        <v>3.2</v>
      </c>
      <c r="AJ50" s="39">
        <v>0</v>
      </c>
      <c r="AK50" s="39">
        <v>4360</v>
      </c>
      <c r="AL50" s="39">
        <v>4440</v>
      </c>
      <c r="AM50" s="39">
        <v>7640</v>
      </c>
      <c r="AN50" s="39">
        <v>6120</v>
      </c>
      <c r="AO50" s="39">
        <v>1360</v>
      </c>
      <c r="AP50" s="39">
        <v>4040</v>
      </c>
      <c r="AQ50" s="39">
        <v>1200</v>
      </c>
      <c r="AR50" s="39">
        <v>3440</v>
      </c>
      <c r="AS50" s="39">
        <v>3680</v>
      </c>
      <c r="AT50" s="39">
        <v>3960</v>
      </c>
      <c r="AU50" s="39">
        <v>8920</v>
      </c>
      <c r="AV50" s="39">
        <v>1840</v>
      </c>
      <c r="AW50" s="39">
        <v>2400</v>
      </c>
      <c r="AX50" s="39">
        <v>9520</v>
      </c>
      <c r="AY50" s="39">
        <v>0</v>
      </c>
      <c r="AZ50" s="39">
        <v>4240</v>
      </c>
      <c r="BA50" s="39">
        <v>4960</v>
      </c>
      <c r="BB50" s="39">
        <v>2680</v>
      </c>
      <c r="BC50" s="39">
        <v>1520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165.2</v>
      </c>
      <c r="CC50" s="38">
        <f>SUM($CC$47:$CC$49)</f>
        <v>36.75</v>
      </c>
      <c r="CD50" s="36">
        <f>$I$50/$I$51*100</f>
        <v>9.4879812390072313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113.46</v>
      </c>
      <c r="E51" s="38">
        <v>56.19</v>
      </c>
      <c r="F51" s="38">
        <v>114.07</v>
      </c>
      <c r="G51" s="38">
        <v>48.67</v>
      </c>
      <c r="H51" s="38">
        <v>463.94</v>
      </c>
      <c r="I51" s="38">
        <v>3274.88</v>
      </c>
      <c r="J51" s="39">
        <v>40.479999999999997</v>
      </c>
      <c r="K51" s="39">
        <v>27.75</v>
      </c>
      <c r="L51" s="39">
        <v>0</v>
      </c>
      <c r="M51" s="39">
        <v>0</v>
      </c>
      <c r="N51" s="39">
        <v>188.27</v>
      </c>
      <c r="O51" s="39">
        <v>240.64</v>
      </c>
      <c r="P51" s="39">
        <v>35.020000000000003</v>
      </c>
      <c r="Q51" s="39">
        <v>0</v>
      </c>
      <c r="R51" s="39">
        <v>0</v>
      </c>
      <c r="S51" s="39">
        <v>7.43</v>
      </c>
      <c r="T51" s="39">
        <v>26.07</v>
      </c>
      <c r="U51" s="39">
        <v>4023.06</v>
      </c>
      <c r="V51" s="39">
        <v>3015.87</v>
      </c>
      <c r="W51" s="39">
        <v>1139.68</v>
      </c>
      <c r="X51" s="39">
        <v>322</v>
      </c>
      <c r="Y51" s="39">
        <v>1587.3</v>
      </c>
      <c r="Z51" s="39">
        <v>13.5</v>
      </c>
      <c r="AA51" s="39">
        <v>195.65</v>
      </c>
      <c r="AB51" s="39">
        <v>3280.46</v>
      </c>
      <c r="AC51" s="39">
        <v>947.94</v>
      </c>
      <c r="AD51" s="39">
        <v>23.79</v>
      </c>
      <c r="AE51" s="39">
        <v>0.97</v>
      </c>
      <c r="AF51" s="39">
        <v>1.67</v>
      </c>
      <c r="AG51" s="39">
        <v>9.8699999999999992</v>
      </c>
      <c r="AH51" s="39">
        <v>33.65</v>
      </c>
      <c r="AI51" s="39">
        <v>28</v>
      </c>
      <c r="AJ51" s="39">
        <v>0</v>
      </c>
      <c r="AK51" s="39">
        <v>12324.69</v>
      </c>
      <c r="AL51" s="39">
        <v>11873.84</v>
      </c>
      <c r="AM51" s="39">
        <v>21401.9</v>
      </c>
      <c r="AN51" s="39">
        <v>16029.25</v>
      </c>
      <c r="AO51" s="39">
        <v>4410.01</v>
      </c>
      <c r="AP51" s="39">
        <v>10763.86</v>
      </c>
      <c r="AQ51" s="39">
        <v>3315.91</v>
      </c>
      <c r="AR51" s="39">
        <v>10613.48</v>
      </c>
      <c r="AS51" s="39">
        <v>9650.9699999999993</v>
      </c>
      <c r="AT51" s="39">
        <v>10082.4</v>
      </c>
      <c r="AU51" s="39">
        <v>20177.919999999998</v>
      </c>
      <c r="AV51" s="39">
        <v>5640.99</v>
      </c>
      <c r="AW51" s="39">
        <v>6644.24</v>
      </c>
      <c r="AX51" s="39">
        <v>31164.18</v>
      </c>
      <c r="AY51" s="39">
        <v>245.24</v>
      </c>
      <c r="AZ51" s="39">
        <v>11903.6</v>
      </c>
      <c r="BA51" s="39">
        <v>11806.65</v>
      </c>
      <c r="BB51" s="39">
        <v>8525.59</v>
      </c>
      <c r="BC51" s="39">
        <v>3924.21</v>
      </c>
      <c r="BD51" s="39">
        <v>0.48</v>
      </c>
      <c r="BE51" s="39">
        <v>0.22</v>
      </c>
      <c r="BF51" s="39">
        <v>0.12</v>
      </c>
      <c r="BG51" s="39">
        <v>0.27</v>
      </c>
      <c r="BH51" s="39">
        <v>0.31</v>
      </c>
      <c r="BI51" s="39">
        <v>1.42</v>
      </c>
      <c r="BJ51" s="39">
        <v>0</v>
      </c>
      <c r="BK51" s="39">
        <v>6.91</v>
      </c>
      <c r="BL51" s="39">
        <v>0</v>
      </c>
      <c r="BM51" s="39">
        <v>2.82</v>
      </c>
      <c r="BN51" s="39">
        <v>0.13</v>
      </c>
      <c r="BO51" s="39">
        <v>0.26</v>
      </c>
      <c r="BP51" s="39">
        <v>0</v>
      </c>
      <c r="BQ51" s="39">
        <v>0.27</v>
      </c>
      <c r="BR51" s="39">
        <v>0.45</v>
      </c>
      <c r="BS51" s="39">
        <v>13.73</v>
      </c>
      <c r="BT51" s="39">
        <v>0</v>
      </c>
      <c r="BU51" s="39">
        <v>0</v>
      </c>
      <c r="BV51" s="39">
        <v>27.65</v>
      </c>
      <c r="BW51" s="39">
        <v>0.14000000000000001</v>
      </c>
      <c r="BX51" s="39">
        <v>0.03</v>
      </c>
      <c r="BY51" s="39">
        <v>0</v>
      </c>
      <c r="BZ51" s="39">
        <v>0</v>
      </c>
      <c r="CA51" s="39">
        <v>0</v>
      </c>
      <c r="CB51" s="39">
        <v>2449.7600000000002</v>
      </c>
      <c r="CC51" s="38">
        <v>374.00000000000006</v>
      </c>
      <c r="CE51" s="36">
        <v>742.39</v>
      </c>
      <c r="CG51" s="36">
        <v>372.28</v>
      </c>
      <c r="CH51" s="36">
        <v>212.56</v>
      </c>
      <c r="CI51" s="36">
        <v>292.42</v>
      </c>
      <c r="CJ51" s="36">
        <v>14106.27</v>
      </c>
      <c r="CK51" s="36">
        <v>6815.38</v>
      </c>
      <c r="CL51" s="36">
        <v>10460.83</v>
      </c>
      <c r="CM51" s="36">
        <v>262.3</v>
      </c>
      <c r="CN51" s="36">
        <v>162.43</v>
      </c>
      <c r="CO51" s="36">
        <v>212.37</v>
      </c>
      <c r="CP51" s="36">
        <v>44.4</v>
      </c>
      <c r="CQ51" s="36">
        <v>7.63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160</v>
      </c>
      <c r="F29" s="55">
        <v>17.79</v>
      </c>
      <c r="G29" s="54">
        <v>122.496</v>
      </c>
      <c r="H29" s="54">
        <v>4.32</v>
      </c>
      <c r="I29" s="54">
        <v>1.6</v>
      </c>
      <c r="J29" s="56">
        <v>25.92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40</v>
      </c>
      <c r="F30" s="67">
        <v>14.52</v>
      </c>
      <c r="G30" s="66">
        <v>157.6</v>
      </c>
      <c r="H30" s="66">
        <v>2.4</v>
      </c>
      <c r="I30" s="66">
        <v>8</v>
      </c>
      <c r="J30" s="68">
        <v>20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45219.517534722225</v>
      </c>
      <c r="C1">
        <f>YEAR(Дата_Сост)</f>
        <v>2023</v>
      </c>
      <c r="D1">
        <f>MONTH(Дата_Сост)</f>
        <v>10</v>
      </c>
      <c r="E1">
        <f>DAY(Дата_Сост)</f>
        <v>20</v>
      </c>
    </row>
    <row r="2" spans="1:5">
      <c r="A2" t="s">
        <v>82</v>
      </c>
      <c r="B2" s="2">
        <v>45209.640625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2023-10-10T10:25:04Z</cp:lastPrinted>
  <dcterms:created xsi:type="dcterms:W3CDTF">2002-09-22T07:35:02Z</dcterms:created>
  <dcterms:modified xsi:type="dcterms:W3CDTF">2023-10-10T10:25:32Z</dcterms:modified>
</cp:coreProperties>
</file>