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4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'24.10.2023'!$A$3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<sst xmlns="http://schemas.openxmlformats.org/spreadsheetml/2006/main" count="185" uniqueCount="155">
  <si>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</si>
  <si>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</si>
  <si>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</si>
  <si>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</si>
  <si>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</si>
  <si>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</si>
  <si>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</si>
  <si>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</si>
  <si>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</si>
  <si>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</si>
  <si>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</si>
  <si>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</si>
  <si>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</si>
  <si>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</si>
  <si>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</si>
  <si>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</si>
  <si>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</si>
  <si>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</si>
  <si>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</si>
  <si>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</si>
  <si>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</si>
  <si>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</si>
  <si>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</si>
  <si>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</si>
  <si>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</si>
  <si>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</si>
  <si>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</si>
  <si>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</si>
  <si>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</si>
  <si>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</si>
  <si>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</si>
  <si>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</si>
  <si>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</si>
  <si>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</si>
  <si>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</si>
  <si>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</si>
  <si>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</si>
  <si>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</si>
  <si>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</si>
  <si>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</si>
  <si>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</si>
  <si>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</si>
  <si>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</si>
  <si>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</si>
  <si>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</si>
  <si>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</si>
  <si>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</si>
  <si>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</si>
  <si>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</si>
  <si>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</si>
  <si>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</si>
  <si>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</si>
  <si>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</si>
  <si>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</si>
  <si>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</si>
  <si>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</si>
  <si>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</si>
  <si>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</si>
  <si>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</si>
  <si>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</si>
  <si>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</si>
  <si>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</si>
  <si>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</si>
  <si>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</si>
  <si>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</si>
  <si>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</si>
  <si>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</si>
  <si>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</si>
  <si>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</si>
  <si>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</si>
  <si>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</si>
  <si>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</si>
  <si>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</si>
  <si>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</si>
  <si>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</si>
  <si>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</si>
  <si>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</si>
  <si>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</si>
  <si>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</si>
  <si>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</si>
  <si>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</si>
  <si>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</si>
  <si>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</si>
  <si>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</si>
  <si>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</si>
  <si>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</si>
  <si>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</si>
  <si>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</si>
  <si>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</si>
  <si>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</si>
  <si>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</si>
  <si>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</si>
  <si>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</si>
  <si>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</si>
  <si>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</si>
  <si>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</si>
  <si>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</si>
  <si>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</si>
  <si>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</si>
  <si>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</si>
  <si>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</si>
  <si>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</si>
  <si>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</si>
  <si>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Печень по-строгановски</t>
  </si>
  <si>
    <t>Хлеб ржаной</t>
  </si>
  <si>
    <t>Компот из сухофруктов и шиповника (вариант 2)</t>
  </si>
  <si>
    <t>Итого за 'Обед  с 7 до 11 лет'</t>
  </si>
  <si>
    <t>Полдник</t>
  </si>
  <si>
    <t>Йогурт "Летний луг" в ассортименте ин/уп 135гр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</si>
  <si>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</si>
  <si>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</si>
  <si>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</si>
  <si>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</si>
  <si>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</si>
  <si>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</si>
  <si>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</si>
  <si>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</si>
  <si>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</si>
  <si>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</si>
  <si>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24.10.2023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</si>
  <si>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</si>
  <si>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</si>
  <si>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</si>
  <si>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</si>
  <si>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</si>
  <si>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</si>
  <si>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</si>
  <si>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</si>
  <si>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</si>
  <si>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</si>
  <si>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</si>
  <si>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</si>
  <si>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</si>
  <si>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</si>
  <si>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</si>
  <si>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</si>
  <si>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</si>
  <si>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</si>
  <si>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</si>
  <si>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</si>
  <si>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</si>
  <si>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</si>
  <si>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</si>
  <si>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</si>
  <si>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</si>
  <si>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</si>
  <si>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</si>
  <si>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</si>
  <si>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</si>
  <si>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</si>
  <si>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</si>
  <si>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</si>
  <si>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</si>
  <si>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 12 и старше       200,00</t>
  </si>
  <si>
    <t>Итого сумма с 7 до 11 лет     174,00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</si>
</sst>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C36" sqref="CC3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24.10.2023г.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"24 октября 2023 г."</f>
        <v>24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"210"</f>
        <v>210</v>
      </c>
      <c r="D11" s="34">
        <v>9.0299999999999994</v>
      </c>
      <c r="E11" s="34">
        <v>2.48</v>
      </c>
      <c r="F11" s="34">
        <v>6.82</v>
      </c>
      <c r="G11" s="34">
        <v>0.84</v>
      </c>
      <c r="H11" s="34">
        <v>40.97</v>
      </c>
      <c r="I11" s="34">
        <v>261.41855197500001</v>
      </c>
      <c r="J11" s="35">
        <v>4.28</v>
      </c>
      <c r="K11" s="35">
        <v>0.12</v>
      </c>
      <c r="L11" s="35">
        <v>0</v>
      </c>
      <c r="M11" s="35">
        <v>0</v>
      </c>
      <c r="N11" s="35">
        <v>1.06</v>
      </c>
      <c r="O11" s="35">
        <v>37.840000000000003</v>
      </c>
      <c r="P11" s="35">
        <v>2.0699999999999998</v>
      </c>
      <c r="Q11" s="35">
        <v>0</v>
      </c>
      <c r="R11" s="35">
        <v>0</v>
      </c>
      <c r="S11" s="35">
        <v>0.21</v>
      </c>
      <c r="T11" s="35">
        <v>1.91</v>
      </c>
      <c r="U11" s="35">
        <v>493.83</v>
      </c>
      <c r="V11" s="35">
        <v>68.7</v>
      </c>
      <c r="W11" s="35">
        <v>96.09</v>
      </c>
      <c r="X11" s="35">
        <v>11.95</v>
      </c>
      <c r="Y11" s="35">
        <v>94.22</v>
      </c>
      <c r="Z11" s="35">
        <v>0.98</v>
      </c>
      <c r="AA11" s="35">
        <v>28.98</v>
      </c>
      <c r="AB11" s="35">
        <v>26.88</v>
      </c>
      <c r="AC11" s="35">
        <v>53.87</v>
      </c>
      <c r="AD11" s="35">
        <v>1.1299999999999999</v>
      </c>
      <c r="AE11" s="35">
        <v>0.06</v>
      </c>
      <c r="AF11" s="35">
        <v>0.05</v>
      </c>
      <c r="AG11" s="35">
        <v>0.51</v>
      </c>
      <c r="AH11" s="35">
        <v>2.63</v>
      </c>
      <c r="AI11" s="35">
        <v>0.03</v>
      </c>
      <c r="AJ11" s="35">
        <v>0</v>
      </c>
      <c r="AK11" s="35">
        <v>458.98</v>
      </c>
      <c r="AL11" s="35">
        <v>362.88</v>
      </c>
      <c r="AM11" s="35">
        <v>690.96</v>
      </c>
      <c r="AN11" s="35">
        <v>307.43</v>
      </c>
      <c r="AO11" s="35">
        <v>148.61000000000001</v>
      </c>
      <c r="AP11" s="35">
        <v>284.5</v>
      </c>
      <c r="AQ11" s="35">
        <v>128.82</v>
      </c>
      <c r="AR11" s="35">
        <v>430.88</v>
      </c>
      <c r="AS11" s="35">
        <v>264.56</v>
      </c>
      <c r="AT11" s="35">
        <v>317.58999999999997</v>
      </c>
      <c r="AU11" s="35">
        <v>345.72</v>
      </c>
      <c r="AV11" s="35">
        <v>271.89999999999998</v>
      </c>
      <c r="AW11" s="35">
        <v>254.44</v>
      </c>
      <c r="AX11" s="35">
        <v>2358.9299999999998</v>
      </c>
      <c r="AY11" s="35">
        <v>0</v>
      </c>
      <c r="AZ11" s="35">
        <v>829.25</v>
      </c>
      <c r="BA11" s="35">
        <v>429.5</v>
      </c>
      <c r="BB11" s="35">
        <v>289.51</v>
      </c>
      <c r="BC11" s="35">
        <v>144.33000000000001</v>
      </c>
      <c r="BD11" s="35">
        <v>0.12</v>
      </c>
      <c r="BE11" s="35">
        <v>7.0000000000000007E-2</v>
      </c>
      <c r="BF11" s="35">
        <v>7.0000000000000007E-2</v>
      </c>
      <c r="BG11" s="35">
        <v>0.19</v>
      </c>
      <c r="BH11" s="35">
        <v>0.19</v>
      </c>
      <c r="BI11" s="35">
        <v>0.59</v>
      </c>
      <c r="BJ11" s="35">
        <v>0.03</v>
      </c>
      <c r="BK11" s="35">
        <v>1.69</v>
      </c>
      <c r="BL11" s="35">
        <v>0.02</v>
      </c>
      <c r="BM11" s="35">
        <v>0.63</v>
      </c>
      <c r="BN11" s="35">
        <v>0.02</v>
      </c>
      <c r="BO11" s="35">
        <v>0</v>
      </c>
      <c r="BP11" s="35">
        <v>0</v>
      </c>
      <c r="BQ11" s="35">
        <v>0.11</v>
      </c>
      <c r="BR11" s="35">
        <v>0.16</v>
      </c>
      <c r="BS11" s="35">
        <v>1.47</v>
      </c>
      <c r="BT11" s="35">
        <v>0</v>
      </c>
      <c r="BU11" s="35">
        <v>0</v>
      </c>
      <c r="BV11" s="35">
        <v>0.39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185.64</v>
      </c>
      <c r="CC11" s="34">
        <v>18.36</v>
      </c>
      <c r="CE11" s="32">
        <v>33.46</v>
      </c>
      <c r="CG11" s="32">
        <v>33.33</v>
      </c>
      <c r="CH11" s="32">
        <v>18.21</v>
      </c>
      <c r="CI11" s="32">
        <v>25.77</v>
      </c>
      <c r="CJ11" s="32">
        <v>974.65</v>
      </c>
      <c r="CK11" s="32">
        <v>728.47</v>
      </c>
      <c r="CL11" s="32">
        <v>851.56</v>
      </c>
      <c r="CM11" s="32">
        <v>31.37</v>
      </c>
      <c r="CN11" s="32">
        <v>19.63</v>
      </c>
      <c r="CO11" s="32">
        <v>25.5</v>
      </c>
      <c r="CP11" s="32">
        <v>0</v>
      </c>
      <c r="CQ11" s="32">
        <v>1.05</v>
      </c>
      <c r="CR11" s="32">
        <v>11.13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14.03</v>
      </c>
      <c r="CE12" s="32">
        <v>104</v>
      </c>
      <c r="CG12" s="32">
        <v>9.0399999999999991</v>
      </c>
      <c r="CH12" s="32">
        <v>7.6</v>
      </c>
      <c r="CI12" s="32">
        <v>8.32</v>
      </c>
      <c r="CJ12" s="32">
        <v>1296</v>
      </c>
      <c r="CK12" s="32">
        <v>828</v>
      </c>
      <c r="CL12" s="32">
        <v>1062</v>
      </c>
      <c r="CM12" s="32">
        <v>4</v>
      </c>
      <c r="CN12" s="32">
        <v>2.8</v>
      </c>
      <c r="CO12" s="32">
        <v>3.4</v>
      </c>
      <c r="CP12" s="32">
        <v>0</v>
      </c>
      <c r="CQ12" s="32">
        <v>0</v>
      </c>
      <c r="CR12" s="32">
        <v>8.5</v>
      </c>
    </row>
    <row r="13" spans="1:96" s="32" customFormat="1">
      <c r="A13" s="32" t="str">
        <f>"4"</f>
        <v>4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10.91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6.61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2.2400000000000002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1.87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</v>
      </c>
    </row>
    <row r="16" spans="1:96" s="36" customFormat="1" ht="11.4">
      <c r="B16" s="37" t="s">
        <v>98</v>
      </c>
      <c r="C16" s="38"/>
      <c r="D16" s="38">
        <v>16.940000000000001</v>
      </c>
      <c r="E16" s="38">
        <v>7.64</v>
      </c>
      <c r="F16" s="38">
        <v>18.95</v>
      </c>
      <c r="G16" s="38">
        <v>1.1299999999999999</v>
      </c>
      <c r="H16" s="38">
        <v>66.08</v>
      </c>
      <c r="I16" s="38">
        <v>502.92</v>
      </c>
      <c r="J16" s="39">
        <v>10.19</v>
      </c>
      <c r="K16" s="39">
        <v>0.34</v>
      </c>
      <c r="L16" s="39">
        <v>0</v>
      </c>
      <c r="M16" s="39">
        <v>0</v>
      </c>
      <c r="N16" s="39">
        <v>7.79</v>
      </c>
      <c r="O16" s="39">
        <v>56.08</v>
      </c>
      <c r="P16" s="39">
        <v>2.2000000000000002</v>
      </c>
      <c r="Q16" s="39">
        <v>0</v>
      </c>
      <c r="R16" s="39">
        <v>0</v>
      </c>
      <c r="S16" s="39">
        <v>0.21</v>
      </c>
      <c r="T16" s="39">
        <v>3.21</v>
      </c>
      <c r="U16" s="39">
        <v>548.99</v>
      </c>
      <c r="V16" s="39">
        <v>127.88</v>
      </c>
      <c r="W16" s="39">
        <v>120.67</v>
      </c>
      <c r="X16" s="39">
        <v>16.75</v>
      </c>
      <c r="Y16" s="39">
        <v>174.02</v>
      </c>
      <c r="Z16" s="39">
        <v>2.02</v>
      </c>
      <c r="AA16" s="39">
        <v>168.98</v>
      </c>
      <c r="AB16" s="39">
        <v>80.88</v>
      </c>
      <c r="AC16" s="39">
        <v>202.87</v>
      </c>
      <c r="AD16" s="39">
        <v>1.47</v>
      </c>
      <c r="AE16" s="39">
        <v>0.09</v>
      </c>
      <c r="AF16" s="39">
        <v>0.24</v>
      </c>
      <c r="AG16" s="39">
        <v>0.6</v>
      </c>
      <c r="AH16" s="39">
        <v>4.09</v>
      </c>
      <c r="AI16" s="39">
        <v>0.03</v>
      </c>
      <c r="AJ16" s="39">
        <v>0</v>
      </c>
      <c r="AK16" s="39">
        <v>899.7</v>
      </c>
      <c r="AL16" s="39">
        <v>738.72</v>
      </c>
      <c r="AM16" s="39">
        <v>1334.54</v>
      </c>
      <c r="AN16" s="39">
        <v>740.64</v>
      </c>
      <c r="AO16" s="39">
        <v>359.93</v>
      </c>
      <c r="AP16" s="39">
        <v>613.24</v>
      </c>
      <c r="AQ16" s="39">
        <v>245</v>
      </c>
      <c r="AR16" s="39">
        <v>840.65</v>
      </c>
      <c r="AS16" s="39">
        <v>641.94000000000005</v>
      </c>
      <c r="AT16" s="39">
        <v>760.27</v>
      </c>
      <c r="AU16" s="39">
        <v>946.37</v>
      </c>
      <c r="AV16" s="39">
        <v>465.69</v>
      </c>
      <c r="AW16" s="39">
        <v>519.29</v>
      </c>
      <c r="AX16" s="39">
        <v>3885.51</v>
      </c>
      <c r="AY16" s="39">
        <v>5.6</v>
      </c>
      <c r="AZ16" s="39">
        <v>1254.1400000000001</v>
      </c>
      <c r="BA16" s="39">
        <v>919.89</v>
      </c>
      <c r="BB16" s="39">
        <v>559.63</v>
      </c>
      <c r="BC16" s="39">
        <v>322.39</v>
      </c>
      <c r="BD16" s="39">
        <v>0.39</v>
      </c>
      <c r="BE16" s="39">
        <v>0.19</v>
      </c>
      <c r="BF16" s="39">
        <v>0.13</v>
      </c>
      <c r="BG16" s="39">
        <v>0.34</v>
      </c>
      <c r="BH16" s="39">
        <v>0.36</v>
      </c>
      <c r="BI16" s="39">
        <v>1.38</v>
      </c>
      <c r="BJ16" s="39">
        <v>0.03</v>
      </c>
      <c r="BK16" s="39">
        <v>3.93</v>
      </c>
      <c r="BL16" s="39">
        <v>0.02</v>
      </c>
      <c r="BM16" s="39">
        <v>1.32</v>
      </c>
      <c r="BN16" s="39">
        <v>0.02</v>
      </c>
      <c r="BO16" s="39">
        <v>0</v>
      </c>
      <c r="BP16" s="39">
        <v>0</v>
      </c>
      <c r="BQ16" s="39">
        <v>0.26</v>
      </c>
      <c r="BR16" s="39">
        <v>0.39</v>
      </c>
      <c r="BS16" s="39">
        <v>3.29</v>
      </c>
      <c r="BT16" s="39">
        <v>0</v>
      </c>
      <c r="BU16" s="39">
        <v>0</v>
      </c>
      <c r="BV16" s="39">
        <v>0.59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433.47</v>
      </c>
      <c r="CC16" s="38">
        <f>SUM($CC$10:$CC$15)</f>
        <v>46.69</v>
      </c>
      <c r="CD16" s="36">
        <f>$I$16/$I$51*100</f>
        <v>15.744393102671022</v>
      </c>
      <c r="CE16" s="36">
        <v>182.46</v>
      </c>
      <c r="CG16" s="36">
        <v>43.37</v>
      </c>
      <c r="CH16" s="36">
        <v>26.51</v>
      </c>
      <c r="CI16" s="36">
        <v>34.94</v>
      </c>
      <c r="CJ16" s="36">
        <v>2789.47</v>
      </c>
      <c r="CK16" s="36">
        <v>1758.33</v>
      </c>
      <c r="CL16" s="36">
        <v>2273.9</v>
      </c>
      <c r="CM16" s="36">
        <v>47.13</v>
      </c>
      <c r="CN16" s="36">
        <v>30.65</v>
      </c>
      <c r="CO16" s="36">
        <v>38.89</v>
      </c>
      <c r="CP16" s="36">
        <v>6</v>
      </c>
      <c r="CQ16" s="36">
        <v>1.05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"49/1"</f>
        <v>49/1</v>
      </c>
      <c r="B18" s="33" t="s">
        <v>100</v>
      </c>
      <c r="C18" s="34" t="str">
        <f>"60"</f>
        <v>60</v>
      </c>
      <c r="D18" s="34">
        <v>0.86</v>
      </c>
      <c r="E18" s="34">
        <v>0</v>
      </c>
      <c r="F18" s="34">
        <v>3.65</v>
      </c>
      <c r="G18" s="34">
        <v>3.65</v>
      </c>
      <c r="H18" s="34">
        <v>6.32</v>
      </c>
      <c r="I18" s="34">
        <v>60.012013235999994</v>
      </c>
      <c r="J18" s="35">
        <v>0.47</v>
      </c>
      <c r="K18" s="35">
        <v>2.34</v>
      </c>
      <c r="L18" s="35">
        <v>0</v>
      </c>
      <c r="M18" s="35">
        <v>0</v>
      </c>
      <c r="N18" s="35">
        <v>2.12</v>
      </c>
      <c r="O18" s="35">
        <v>3.23</v>
      </c>
      <c r="P18" s="35">
        <v>0.98</v>
      </c>
      <c r="Q18" s="35">
        <v>0</v>
      </c>
      <c r="R18" s="35">
        <v>0</v>
      </c>
      <c r="S18" s="35">
        <v>0.15</v>
      </c>
      <c r="T18" s="35">
        <v>1.1299999999999999</v>
      </c>
      <c r="U18" s="35">
        <v>211.66</v>
      </c>
      <c r="V18" s="35">
        <v>169.21</v>
      </c>
      <c r="W18" s="35">
        <v>12.82</v>
      </c>
      <c r="X18" s="35">
        <v>11.44</v>
      </c>
      <c r="Y18" s="35">
        <v>26.26</v>
      </c>
      <c r="Z18" s="35">
        <v>0.5</v>
      </c>
      <c r="AA18" s="35">
        <v>0</v>
      </c>
      <c r="AB18" s="35">
        <v>553.35</v>
      </c>
      <c r="AC18" s="35">
        <v>110.6</v>
      </c>
      <c r="AD18" s="35">
        <v>1.67</v>
      </c>
      <c r="AE18" s="35">
        <v>0.03</v>
      </c>
      <c r="AF18" s="35">
        <v>0.02</v>
      </c>
      <c r="AG18" s="35">
        <v>0.31</v>
      </c>
      <c r="AH18" s="35">
        <v>0.6</v>
      </c>
      <c r="AI18" s="35">
        <v>2.37</v>
      </c>
      <c r="AJ18" s="35">
        <v>0</v>
      </c>
      <c r="AK18" s="35">
        <v>16.420000000000002</v>
      </c>
      <c r="AL18" s="35">
        <v>19.73</v>
      </c>
      <c r="AM18" s="35">
        <v>24.02</v>
      </c>
      <c r="AN18" s="35">
        <v>28.65</v>
      </c>
      <c r="AO18" s="35">
        <v>5.61</v>
      </c>
      <c r="AP18" s="35">
        <v>18.73</v>
      </c>
      <c r="AQ18" s="35">
        <v>6.88</v>
      </c>
      <c r="AR18" s="35">
        <v>17.61</v>
      </c>
      <c r="AS18" s="35">
        <v>20.29</v>
      </c>
      <c r="AT18" s="35">
        <v>46.83</v>
      </c>
      <c r="AU18" s="35">
        <v>62.16</v>
      </c>
      <c r="AV18" s="35">
        <v>5.56</v>
      </c>
      <c r="AW18" s="35">
        <v>15.27</v>
      </c>
      <c r="AX18" s="35">
        <v>94.42</v>
      </c>
      <c r="AY18" s="35">
        <v>0</v>
      </c>
      <c r="AZ18" s="35">
        <v>13.94</v>
      </c>
      <c r="BA18" s="35">
        <v>15.34</v>
      </c>
      <c r="BB18" s="35">
        <v>13.69</v>
      </c>
      <c r="BC18" s="35">
        <v>5.34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0.87</v>
      </c>
      <c r="BT18" s="35">
        <v>0</v>
      </c>
      <c r="BU18" s="35">
        <v>0</v>
      </c>
      <c r="BV18" s="35">
        <v>2.1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48.83</v>
      </c>
      <c r="CC18" s="34">
        <v>7.37</v>
      </c>
      <c r="CE18" s="32">
        <v>92.22</v>
      </c>
      <c r="CG18" s="32">
        <v>15</v>
      </c>
      <c r="CH18" s="32">
        <v>8.89</v>
      </c>
      <c r="CI18" s="32">
        <v>11.94</v>
      </c>
      <c r="CJ18" s="32">
        <v>384.2</v>
      </c>
      <c r="CK18" s="32">
        <v>158.82</v>
      </c>
      <c r="CL18" s="32">
        <v>271.51</v>
      </c>
      <c r="CM18" s="32">
        <v>6.26</v>
      </c>
      <c r="CN18" s="32">
        <v>1.82</v>
      </c>
      <c r="CO18" s="32">
        <v>4.04</v>
      </c>
      <c r="CP18" s="32">
        <v>0</v>
      </c>
      <c r="CQ18" s="32">
        <v>0.3</v>
      </c>
      <c r="CR18" s="32">
        <v>4.32</v>
      </c>
    </row>
    <row r="19" spans="1:96" s="32" customFormat="1">
      <c r="A19" s="32" t="str">
        <f>"4/2"</f>
        <v>4/2</v>
      </c>
      <c r="B19" s="33" t="s">
        <v>101</v>
      </c>
      <c r="C19" s="34" t="str">
        <f>"200"</f>
        <v>200</v>
      </c>
      <c r="D19" s="34">
        <v>1.75</v>
      </c>
      <c r="E19" s="34">
        <v>0</v>
      </c>
      <c r="F19" s="34">
        <v>4.37</v>
      </c>
      <c r="G19" s="34">
        <v>4.22</v>
      </c>
      <c r="H19" s="34">
        <v>13.81</v>
      </c>
      <c r="I19" s="34">
        <v>97.159974080000012</v>
      </c>
      <c r="J19" s="35">
        <v>0.99</v>
      </c>
      <c r="K19" s="35">
        <v>2.6</v>
      </c>
      <c r="L19" s="35">
        <v>0</v>
      </c>
      <c r="M19" s="35">
        <v>0</v>
      </c>
      <c r="N19" s="35">
        <v>6.88</v>
      </c>
      <c r="O19" s="35">
        <v>4.8499999999999996</v>
      </c>
      <c r="P19" s="35">
        <v>2.0699999999999998</v>
      </c>
      <c r="Q19" s="35">
        <v>0</v>
      </c>
      <c r="R19" s="35">
        <v>0</v>
      </c>
      <c r="S19" s="35">
        <v>0.21</v>
      </c>
      <c r="T19" s="35">
        <v>2.15</v>
      </c>
      <c r="U19" s="35">
        <v>432.8</v>
      </c>
      <c r="V19" s="35">
        <v>342.82</v>
      </c>
      <c r="W19" s="35">
        <v>32.020000000000003</v>
      </c>
      <c r="X19" s="35">
        <v>21.5</v>
      </c>
      <c r="Y19" s="35">
        <v>49.34</v>
      </c>
      <c r="Z19" s="35">
        <v>1.07</v>
      </c>
      <c r="AA19" s="35">
        <v>3.02</v>
      </c>
      <c r="AB19" s="35">
        <v>779.46</v>
      </c>
      <c r="AC19" s="35">
        <v>167.5</v>
      </c>
      <c r="AD19" s="35">
        <v>1.91</v>
      </c>
      <c r="AE19" s="35">
        <v>0.05</v>
      </c>
      <c r="AF19" s="35">
        <v>0.05</v>
      </c>
      <c r="AG19" s="35">
        <v>0.53</v>
      </c>
      <c r="AH19" s="35">
        <v>1.01</v>
      </c>
      <c r="AI19" s="35">
        <v>5.45</v>
      </c>
      <c r="AJ19" s="35">
        <v>0</v>
      </c>
      <c r="AK19" s="35">
        <v>86.93</v>
      </c>
      <c r="AL19" s="35">
        <v>82.77</v>
      </c>
      <c r="AM19" s="35">
        <v>131.69</v>
      </c>
      <c r="AN19" s="35">
        <v>147.71</v>
      </c>
      <c r="AO19" s="35">
        <v>38.340000000000003</v>
      </c>
      <c r="AP19" s="35">
        <v>82.7</v>
      </c>
      <c r="AQ19" s="35">
        <v>24.47</v>
      </c>
      <c r="AR19" s="35">
        <v>76.319999999999993</v>
      </c>
      <c r="AS19" s="35">
        <v>97.28</v>
      </c>
      <c r="AT19" s="35">
        <v>143.5</v>
      </c>
      <c r="AU19" s="35">
        <v>286.95</v>
      </c>
      <c r="AV19" s="35">
        <v>46.68</v>
      </c>
      <c r="AW19" s="35">
        <v>81.349999999999994</v>
      </c>
      <c r="AX19" s="35">
        <v>383.57</v>
      </c>
      <c r="AY19" s="35">
        <v>0</v>
      </c>
      <c r="AZ19" s="35">
        <v>76.27</v>
      </c>
      <c r="BA19" s="35">
        <v>84.57</v>
      </c>
      <c r="BB19" s="35">
        <v>69.28</v>
      </c>
      <c r="BC19" s="35">
        <v>26.69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0.24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0.89</v>
      </c>
      <c r="BT19" s="35">
        <v>0</v>
      </c>
      <c r="BU19" s="35">
        <v>0</v>
      </c>
      <c r="BV19" s="35">
        <v>2.39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251.88</v>
      </c>
      <c r="CC19" s="34">
        <v>11.96</v>
      </c>
      <c r="CE19" s="32">
        <v>132.93</v>
      </c>
      <c r="CG19" s="32">
        <v>51.47</v>
      </c>
      <c r="CH19" s="32">
        <v>30.55</v>
      </c>
      <c r="CI19" s="32">
        <v>41.01</v>
      </c>
      <c r="CJ19" s="32">
        <v>1072.21</v>
      </c>
      <c r="CK19" s="32">
        <v>410.46</v>
      </c>
      <c r="CL19" s="32">
        <v>741.33</v>
      </c>
      <c r="CM19" s="32">
        <v>44.66</v>
      </c>
      <c r="CN19" s="32">
        <v>23.68</v>
      </c>
      <c r="CO19" s="32">
        <v>34.17</v>
      </c>
      <c r="CP19" s="32">
        <v>1.04</v>
      </c>
      <c r="CQ19" s="32">
        <v>1.04</v>
      </c>
      <c r="CR19" s="32">
        <v>7.25</v>
      </c>
    </row>
    <row r="20" spans="1:96" s="32" customFormat="1">
      <c r="A20" s="32" t="str">
        <f>"3/3"</f>
        <v>3/3</v>
      </c>
      <c r="B20" s="33" t="s">
        <v>102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132.5857125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15.7</v>
      </c>
      <c r="CE20" s="32">
        <v>24.43</v>
      </c>
      <c r="CG20" s="32">
        <v>23.15</v>
      </c>
      <c r="CH20" s="32">
        <v>13.3</v>
      </c>
      <c r="CI20" s="32">
        <v>18.23</v>
      </c>
      <c r="CJ20" s="32">
        <v>362.29</v>
      </c>
      <c r="CK20" s="32">
        <v>318.57</v>
      </c>
      <c r="CL20" s="32">
        <v>340.43</v>
      </c>
      <c r="CM20" s="32">
        <v>14.65</v>
      </c>
      <c r="CN20" s="32">
        <v>2.15</v>
      </c>
      <c r="CO20" s="32">
        <v>8.4</v>
      </c>
      <c r="CP20" s="32">
        <v>0</v>
      </c>
      <c r="CQ20" s="32">
        <v>0.75</v>
      </c>
      <c r="CR20" s="32">
        <v>9.52</v>
      </c>
    </row>
    <row r="21" spans="1:96" s="32" customFormat="1">
      <c r="A21" s="32" t="str">
        <f>"9/8"</f>
        <v>9/8</v>
      </c>
      <c r="B21" s="33" t="s">
        <v>103</v>
      </c>
      <c r="C21" s="34" t="str">
        <f>"90"</f>
        <v>90</v>
      </c>
      <c r="D21" s="34">
        <v>11.47</v>
      </c>
      <c r="E21" s="34">
        <v>10.61</v>
      </c>
      <c r="F21" s="34">
        <v>12.79</v>
      </c>
      <c r="G21" s="34">
        <v>5.73</v>
      </c>
      <c r="H21" s="34">
        <v>2.62</v>
      </c>
      <c r="I21" s="34">
        <v>171.93496087499986</v>
      </c>
      <c r="J21" s="35">
        <v>5.16</v>
      </c>
      <c r="K21" s="35">
        <v>3.96</v>
      </c>
      <c r="L21" s="35">
        <v>0</v>
      </c>
      <c r="M21" s="35">
        <v>0</v>
      </c>
      <c r="N21" s="35">
        <v>0.91</v>
      </c>
      <c r="O21" s="35">
        <v>1.62</v>
      </c>
      <c r="P21" s="35">
        <v>0.08</v>
      </c>
      <c r="Q21" s="35">
        <v>0</v>
      </c>
      <c r="R21" s="35">
        <v>0</v>
      </c>
      <c r="S21" s="35">
        <v>0.21</v>
      </c>
      <c r="T21" s="35">
        <v>1.58</v>
      </c>
      <c r="U21" s="35">
        <v>264.99</v>
      </c>
      <c r="V21" s="35">
        <v>192.64</v>
      </c>
      <c r="W21" s="35">
        <v>27.17</v>
      </c>
      <c r="X21" s="35">
        <v>13.04</v>
      </c>
      <c r="Y21" s="35">
        <v>201.88</v>
      </c>
      <c r="Z21" s="35">
        <v>4.17</v>
      </c>
      <c r="AA21" s="35">
        <v>4357.57</v>
      </c>
      <c r="AB21" s="35">
        <v>541.62</v>
      </c>
      <c r="AC21" s="35">
        <v>5248.36</v>
      </c>
      <c r="AD21" s="35">
        <v>3.34</v>
      </c>
      <c r="AE21" s="35">
        <v>0.14000000000000001</v>
      </c>
      <c r="AF21" s="35">
        <v>1.1100000000000001</v>
      </c>
      <c r="AG21" s="35">
        <v>4.8</v>
      </c>
      <c r="AH21" s="35">
        <v>8.33</v>
      </c>
      <c r="AI21" s="35">
        <v>6.18</v>
      </c>
      <c r="AJ21" s="35">
        <v>0</v>
      </c>
      <c r="AK21" s="35">
        <v>992.09</v>
      </c>
      <c r="AL21" s="35">
        <v>741.96</v>
      </c>
      <c r="AM21" s="35">
        <v>1351.75</v>
      </c>
      <c r="AN21" s="35">
        <v>1246.29</v>
      </c>
      <c r="AO21" s="35">
        <v>383.73</v>
      </c>
      <c r="AP21" s="35">
        <v>689.95</v>
      </c>
      <c r="AQ21" s="35">
        <v>197.55</v>
      </c>
      <c r="AR21" s="35">
        <v>749.73</v>
      </c>
      <c r="AS21" s="35">
        <v>278.86</v>
      </c>
      <c r="AT21" s="35">
        <v>263.85000000000002</v>
      </c>
      <c r="AU21" s="35">
        <v>455.63</v>
      </c>
      <c r="AV21" s="35">
        <v>433.43</v>
      </c>
      <c r="AW21" s="35">
        <v>239.9</v>
      </c>
      <c r="AX21" s="35">
        <v>851.43</v>
      </c>
      <c r="AY21" s="35">
        <v>0</v>
      </c>
      <c r="AZ21" s="35">
        <v>225.22</v>
      </c>
      <c r="BA21" s="35">
        <v>219.74</v>
      </c>
      <c r="BB21" s="35">
        <v>170.7</v>
      </c>
      <c r="BC21" s="35">
        <v>74.31</v>
      </c>
      <c r="BD21" s="35">
        <v>0.06</v>
      </c>
      <c r="BE21" s="35">
        <v>0.03</v>
      </c>
      <c r="BF21" s="35">
        <v>0.01</v>
      </c>
      <c r="BG21" s="35">
        <v>0.03</v>
      </c>
      <c r="BH21" s="35">
        <v>0.04</v>
      </c>
      <c r="BI21" s="35">
        <v>0.17</v>
      </c>
      <c r="BJ21" s="35">
        <v>0</v>
      </c>
      <c r="BK21" s="35">
        <v>0.85</v>
      </c>
      <c r="BL21" s="35">
        <v>0</v>
      </c>
      <c r="BM21" s="35">
        <v>0.38</v>
      </c>
      <c r="BN21" s="35">
        <v>0.02</v>
      </c>
      <c r="BO21" s="35">
        <v>0.04</v>
      </c>
      <c r="BP21" s="35">
        <v>0</v>
      </c>
      <c r="BQ21" s="35">
        <v>0.03</v>
      </c>
      <c r="BR21" s="35">
        <v>0.05</v>
      </c>
      <c r="BS21" s="35">
        <v>1.75</v>
      </c>
      <c r="BT21" s="35">
        <v>0</v>
      </c>
      <c r="BU21" s="35">
        <v>0</v>
      </c>
      <c r="BV21" s="35">
        <v>3.4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92.26</v>
      </c>
      <c r="CC21" s="34">
        <v>42.85</v>
      </c>
      <c r="CE21" s="32">
        <v>4447.84</v>
      </c>
      <c r="CG21" s="32">
        <v>27.67</v>
      </c>
      <c r="CH21" s="32">
        <v>16.91</v>
      </c>
      <c r="CI21" s="32">
        <v>22.29</v>
      </c>
      <c r="CJ21" s="32">
        <v>2193.4</v>
      </c>
      <c r="CK21" s="32">
        <v>1358.82</v>
      </c>
      <c r="CL21" s="32">
        <v>1776.11</v>
      </c>
      <c r="CM21" s="32">
        <v>26.73</v>
      </c>
      <c r="CN21" s="32">
        <v>23.52</v>
      </c>
      <c r="CO21" s="32">
        <v>25.15</v>
      </c>
      <c r="CP21" s="32">
        <v>0</v>
      </c>
      <c r="CQ21" s="32">
        <v>0.53</v>
      </c>
      <c r="CR21" s="32">
        <v>25.97</v>
      </c>
    </row>
    <row r="22" spans="1:96" s="32" customFormat="1">
      <c r="A22" s="32" t="str">
        <f>"2"</f>
        <v>2</v>
      </c>
      <c r="B22" s="33" t="s">
        <v>96</v>
      </c>
      <c r="C22" s="34" t="str">
        <f>"46,8"</f>
        <v>46,8</v>
      </c>
      <c r="D22" s="34">
        <v>3.09</v>
      </c>
      <c r="E22" s="34">
        <v>0</v>
      </c>
      <c r="F22" s="34">
        <v>0.31</v>
      </c>
      <c r="G22" s="34">
        <v>0.31</v>
      </c>
      <c r="H22" s="34">
        <v>21.95</v>
      </c>
      <c r="I22" s="34">
        <v>104.78566799999999</v>
      </c>
      <c r="J22" s="35">
        <v>0</v>
      </c>
      <c r="K22" s="35">
        <v>0</v>
      </c>
      <c r="L22" s="35">
        <v>0</v>
      </c>
      <c r="M22" s="35">
        <v>0</v>
      </c>
      <c r="N22" s="35">
        <v>0.51</v>
      </c>
      <c r="O22" s="35">
        <v>21.34</v>
      </c>
      <c r="P22" s="35">
        <v>0.09</v>
      </c>
      <c r="Q22" s="35">
        <v>0</v>
      </c>
      <c r="R22" s="35">
        <v>0</v>
      </c>
      <c r="S22" s="35">
        <v>0</v>
      </c>
      <c r="T22" s="35">
        <v>0.84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149.43</v>
      </c>
      <c r="AL22" s="35">
        <v>155.54</v>
      </c>
      <c r="AM22" s="35">
        <v>238.19</v>
      </c>
      <c r="AN22" s="35">
        <v>78.989999999999995</v>
      </c>
      <c r="AO22" s="35">
        <v>46.82</v>
      </c>
      <c r="AP22" s="35">
        <v>93.65</v>
      </c>
      <c r="AQ22" s="35">
        <v>35.42</v>
      </c>
      <c r="AR22" s="35">
        <v>169.38</v>
      </c>
      <c r="AS22" s="35">
        <v>105.05</v>
      </c>
      <c r="AT22" s="35">
        <v>146.58000000000001</v>
      </c>
      <c r="AU22" s="35">
        <v>120.93</v>
      </c>
      <c r="AV22" s="35">
        <v>63.52</v>
      </c>
      <c r="AW22" s="35">
        <v>112.38</v>
      </c>
      <c r="AX22" s="35">
        <v>939.73</v>
      </c>
      <c r="AY22" s="35">
        <v>0</v>
      </c>
      <c r="AZ22" s="35">
        <v>306.18</v>
      </c>
      <c r="BA22" s="35">
        <v>133.13999999999999</v>
      </c>
      <c r="BB22" s="35">
        <v>88.35</v>
      </c>
      <c r="BC22" s="35">
        <v>70.03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0.13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18.3</v>
      </c>
      <c r="CC22" s="34">
        <v>2.62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2.1800000000000002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 ht="24">
      <c r="A24" s="28" t="str">
        <f>"16/10"</f>
        <v>16/10</v>
      </c>
      <c r="B24" s="29" t="s">
        <v>105</v>
      </c>
      <c r="C24" s="30" t="str">
        <f>"200"</f>
        <v>200</v>
      </c>
      <c r="D24" s="30">
        <v>0.93</v>
      </c>
      <c r="E24" s="30">
        <v>0</v>
      </c>
      <c r="F24" s="30">
        <v>0.11</v>
      </c>
      <c r="G24" s="30">
        <v>0.11</v>
      </c>
      <c r="H24" s="30">
        <v>18.399999999999999</v>
      </c>
      <c r="I24" s="30">
        <v>69.692080000000004</v>
      </c>
      <c r="J24" s="31">
        <v>0.03</v>
      </c>
      <c r="K24" s="31">
        <v>0</v>
      </c>
      <c r="L24" s="31">
        <v>0</v>
      </c>
      <c r="M24" s="31">
        <v>0</v>
      </c>
      <c r="N24" s="31">
        <v>14.01</v>
      </c>
      <c r="O24" s="31">
        <v>0.72</v>
      </c>
      <c r="P24" s="31">
        <v>3.67</v>
      </c>
      <c r="Q24" s="31">
        <v>0</v>
      </c>
      <c r="R24" s="31">
        <v>0</v>
      </c>
      <c r="S24" s="31">
        <v>0.48</v>
      </c>
      <c r="T24" s="31">
        <v>0.84</v>
      </c>
      <c r="U24" s="31">
        <v>3.12</v>
      </c>
      <c r="V24" s="31">
        <v>257.60000000000002</v>
      </c>
      <c r="W24" s="31">
        <v>26.34</v>
      </c>
      <c r="X24" s="31">
        <v>15.77</v>
      </c>
      <c r="Y24" s="31">
        <v>21.16</v>
      </c>
      <c r="Z24" s="31">
        <v>0.63</v>
      </c>
      <c r="AA24" s="31">
        <v>0</v>
      </c>
      <c r="AB24" s="31">
        <v>693</v>
      </c>
      <c r="AC24" s="31">
        <v>128.30000000000001</v>
      </c>
      <c r="AD24" s="31">
        <v>1.02</v>
      </c>
      <c r="AE24" s="31">
        <v>0.02</v>
      </c>
      <c r="AF24" s="31">
        <v>0.04</v>
      </c>
      <c r="AG24" s="31">
        <v>0.43</v>
      </c>
      <c r="AH24" s="31">
        <v>0.66</v>
      </c>
      <c r="AI24" s="31">
        <v>20.239999999999998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0.01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0.04</v>
      </c>
      <c r="AV24" s="31">
        <v>0</v>
      </c>
      <c r="AW24" s="31">
        <v>0.01</v>
      </c>
      <c r="AX24" s="31">
        <v>0.02</v>
      </c>
      <c r="AY24" s="31">
        <v>0</v>
      </c>
      <c r="AZ24" s="31">
        <v>0.01</v>
      </c>
      <c r="BA24" s="31">
        <v>0.01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213.71</v>
      </c>
      <c r="CC24" s="30">
        <v>6.22</v>
      </c>
      <c r="CE24" s="28">
        <v>115.5</v>
      </c>
      <c r="CG24" s="28">
        <v>5.27</v>
      </c>
      <c r="CH24" s="28">
        <v>5.27</v>
      </c>
      <c r="CI24" s="28">
        <v>5.27</v>
      </c>
      <c r="CJ24" s="28">
        <v>525</v>
      </c>
      <c r="CK24" s="28">
        <v>207</v>
      </c>
      <c r="CL24" s="28">
        <v>366</v>
      </c>
      <c r="CM24" s="28">
        <v>51.54</v>
      </c>
      <c r="CN24" s="28">
        <v>30.44</v>
      </c>
      <c r="CO24" s="28">
        <v>40.99</v>
      </c>
      <c r="CP24" s="28">
        <v>5</v>
      </c>
      <c r="CQ24" s="28">
        <v>0</v>
      </c>
      <c r="CR24" s="28">
        <v>3.77</v>
      </c>
    </row>
    <row r="25" spans="1:96" s="36" customFormat="1" ht="11.4">
      <c r="B25" s="37" t="s">
        <v>106</v>
      </c>
      <c r="C25" s="38"/>
      <c r="D25" s="38">
        <v>22.53</v>
      </c>
      <c r="E25" s="38">
        <v>11.15</v>
      </c>
      <c r="F25" s="38">
        <v>25.15</v>
      </c>
      <c r="G25" s="38">
        <v>14.77</v>
      </c>
      <c r="H25" s="38">
        <v>93.51</v>
      </c>
      <c r="I25" s="38">
        <v>674.85</v>
      </c>
      <c r="J25" s="39">
        <v>8.9700000000000006</v>
      </c>
      <c r="K25" s="39">
        <v>8.98</v>
      </c>
      <c r="L25" s="39">
        <v>0</v>
      </c>
      <c r="M25" s="39">
        <v>0</v>
      </c>
      <c r="N25" s="39">
        <v>26.82</v>
      </c>
      <c r="O25" s="39">
        <v>56.43</v>
      </c>
      <c r="P25" s="39">
        <v>10.26</v>
      </c>
      <c r="Q25" s="39">
        <v>0</v>
      </c>
      <c r="R25" s="39">
        <v>0</v>
      </c>
      <c r="S25" s="39">
        <v>1.53</v>
      </c>
      <c r="T25" s="39">
        <v>9.4499999999999993</v>
      </c>
      <c r="U25" s="39">
        <v>1264.83</v>
      </c>
      <c r="V25" s="39">
        <v>1647.57</v>
      </c>
      <c r="W25" s="39">
        <v>141.04</v>
      </c>
      <c r="X25" s="39">
        <v>101.61</v>
      </c>
      <c r="Y25" s="39">
        <v>417.41</v>
      </c>
      <c r="Z25" s="39">
        <v>8.2799999999999994</v>
      </c>
      <c r="AA25" s="39">
        <v>4379.34</v>
      </c>
      <c r="AB25" s="39">
        <v>2602.54</v>
      </c>
      <c r="AC25" s="39">
        <v>5680.02</v>
      </c>
      <c r="AD25" s="39">
        <v>8.39</v>
      </c>
      <c r="AE25" s="39">
        <v>0.38</v>
      </c>
      <c r="AF25" s="39">
        <v>1.34</v>
      </c>
      <c r="AG25" s="39">
        <v>7.55</v>
      </c>
      <c r="AH25" s="39">
        <v>13.58</v>
      </c>
      <c r="AI25" s="39">
        <v>39.69</v>
      </c>
      <c r="AJ25" s="39">
        <v>0</v>
      </c>
      <c r="AK25" s="39">
        <v>1371.86</v>
      </c>
      <c r="AL25" s="39">
        <v>1131.05</v>
      </c>
      <c r="AM25" s="39">
        <v>1947.05</v>
      </c>
      <c r="AN25" s="39">
        <v>1664.35</v>
      </c>
      <c r="AO25" s="39">
        <v>519.72</v>
      </c>
      <c r="AP25" s="39">
        <v>1000.77</v>
      </c>
      <c r="AQ25" s="39">
        <v>315.17</v>
      </c>
      <c r="AR25" s="39">
        <v>1167.3399999999999</v>
      </c>
      <c r="AS25" s="39">
        <v>636.55999999999995</v>
      </c>
      <c r="AT25" s="39">
        <v>865.1</v>
      </c>
      <c r="AU25" s="39">
        <v>1110.32</v>
      </c>
      <c r="AV25" s="39">
        <v>593.19000000000005</v>
      </c>
      <c r="AW25" s="39">
        <v>564.33000000000004</v>
      </c>
      <c r="AX25" s="39">
        <v>2862.18</v>
      </c>
      <c r="AY25" s="39">
        <v>0</v>
      </c>
      <c r="AZ25" s="39">
        <v>767.01</v>
      </c>
      <c r="BA25" s="39">
        <v>547.55999999999995</v>
      </c>
      <c r="BB25" s="39">
        <v>450.77</v>
      </c>
      <c r="BC25" s="39">
        <v>224.03</v>
      </c>
      <c r="BD25" s="39">
        <v>0.15</v>
      </c>
      <c r="BE25" s="39">
        <v>7.0000000000000007E-2</v>
      </c>
      <c r="BF25" s="39">
        <v>0.04</v>
      </c>
      <c r="BG25" s="39">
        <v>0.09</v>
      </c>
      <c r="BH25" s="39">
        <v>0.1</v>
      </c>
      <c r="BI25" s="39">
        <v>0.46</v>
      </c>
      <c r="BJ25" s="39">
        <v>0</v>
      </c>
      <c r="BK25" s="39">
        <v>2.27</v>
      </c>
      <c r="BL25" s="39">
        <v>0</v>
      </c>
      <c r="BM25" s="39">
        <v>0.95</v>
      </c>
      <c r="BN25" s="39">
        <v>0.04</v>
      </c>
      <c r="BO25" s="39">
        <v>0.09</v>
      </c>
      <c r="BP25" s="39">
        <v>0</v>
      </c>
      <c r="BQ25" s="39">
        <v>0.09</v>
      </c>
      <c r="BR25" s="39">
        <v>0.15</v>
      </c>
      <c r="BS25" s="39">
        <v>4.42</v>
      </c>
      <c r="BT25" s="39">
        <v>0</v>
      </c>
      <c r="BU25" s="39">
        <v>0</v>
      </c>
      <c r="BV25" s="39">
        <v>8.27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758</v>
      </c>
      <c r="CC25" s="38">
        <f>SUM($CC$17:$CC$24)</f>
        <v>87.88</v>
      </c>
      <c r="CD25" s="36">
        <f>$I$25/$I$51*100</f>
        <v>21.12682670273113</v>
      </c>
      <c r="CE25" s="36">
        <v>4813.1000000000004</v>
      </c>
      <c r="CG25" s="36">
        <v>127.62</v>
      </c>
      <c r="CH25" s="36">
        <v>79.98</v>
      </c>
      <c r="CI25" s="36">
        <v>103.8</v>
      </c>
      <c r="CJ25" s="36">
        <v>6259.12</v>
      </c>
      <c r="CK25" s="36">
        <v>3117.11</v>
      </c>
      <c r="CL25" s="36">
        <v>4688.1099999999997</v>
      </c>
      <c r="CM25" s="36">
        <v>159.53</v>
      </c>
      <c r="CN25" s="36">
        <v>95.69</v>
      </c>
      <c r="CO25" s="36">
        <v>127.64</v>
      </c>
      <c r="CP25" s="36">
        <v>6.04</v>
      </c>
      <c r="CQ25" s="36">
        <v>2.62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 ht="24">
      <c r="A27" s="32" t="str">
        <f>""</f>
        <v/>
      </c>
      <c r="B27" s="33" t="s">
        <v>108</v>
      </c>
      <c r="C27" s="34" t="str">
        <f>"135"</f>
        <v>135</v>
      </c>
      <c r="D27" s="34">
        <v>3.92</v>
      </c>
      <c r="E27" s="34">
        <v>5.54</v>
      </c>
      <c r="F27" s="34">
        <v>3.38</v>
      </c>
      <c r="G27" s="34">
        <v>0</v>
      </c>
      <c r="H27" s="34">
        <v>14.85</v>
      </c>
      <c r="I27" s="34">
        <v>106.91999999999999</v>
      </c>
      <c r="J27" s="35">
        <v>1.22</v>
      </c>
      <c r="K27" s="35">
        <v>0</v>
      </c>
      <c r="L27" s="35">
        <v>0</v>
      </c>
      <c r="M27" s="35">
        <v>0</v>
      </c>
      <c r="N27" s="35">
        <v>14.85</v>
      </c>
      <c r="O27" s="35">
        <v>0</v>
      </c>
      <c r="P27" s="35">
        <v>0</v>
      </c>
      <c r="Q27" s="35">
        <v>0</v>
      </c>
      <c r="R27" s="35">
        <v>0</v>
      </c>
      <c r="S27" s="35">
        <v>1.49</v>
      </c>
      <c r="T27" s="35">
        <v>1.22</v>
      </c>
      <c r="U27" s="35">
        <v>67.5</v>
      </c>
      <c r="V27" s="35">
        <v>205.2</v>
      </c>
      <c r="W27" s="35">
        <v>167.4</v>
      </c>
      <c r="X27" s="35">
        <v>20.25</v>
      </c>
      <c r="Y27" s="35">
        <v>128.25</v>
      </c>
      <c r="Z27" s="35">
        <v>0.14000000000000001</v>
      </c>
      <c r="AA27" s="35">
        <v>13.5</v>
      </c>
      <c r="AB27" s="35">
        <v>0</v>
      </c>
      <c r="AC27" s="35">
        <v>13.5</v>
      </c>
      <c r="AD27" s="35">
        <v>0</v>
      </c>
      <c r="AE27" s="35">
        <v>0.04</v>
      </c>
      <c r="AF27" s="35">
        <v>0.2</v>
      </c>
      <c r="AG27" s="35">
        <v>0.27</v>
      </c>
      <c r="AH27" s="35">
        <v>1.62</v>
      </c>
      <c r="AI27" s="35">
        <v>0.81</v>
      </c>
      <c r="AJ27" s="35">
        <v>0</v>
      </c>
      <c r="AK27" s="35">
        <v>436.05</v>
      </c>
      <c r="AL27" s="35">
        <v>405</v>
      </c>
      <c r="AM27" s="35">
        <v>607.5</v>
      </c>
      <c r="AN27" s="35">
        <v>522.45000000000005</v>
      </c>
      <c r="AO27" s="35">
        <v>155.25</v>
      </c>
      <c r="AP27" s="35">
        <v>291.60000000000002</v>
      </c>
      <c r="AQ27" s="35">
        <v>97.2</v>
      </c>
      <c r="AR27" s="35">
        <v>303.75</v>
      </c>
      <c r="AS27" s="35">
        <v>216</v>
      </c>
      <c r="AT27" s="35">
        <v>234.9</v>
      </c>
      <c r="AU27" s="35">
        <v>464.4</v>
      </c>
      <c r="AV27" s="35">
        <v>210.6</v>
      </c>
      <c r="AW27" s="35">
        <v>125.55</v>
      </c>
      <c r="AX27" s="35">
        <v>1210.95</v>
      </c>
      <c r="AY27" s="35">
        <v>0</v>
      </c>
      <c r="AZ27" s="35">
        <v>699.3</v>
      </c>
      <c r="BA27" s="35">
        <v>375.3</v>
      </c>
      <c r="BB27" s="35">
        <v>326.7</v>
      </c>
      <c r="BC27" s="35">
        <v>67.5</v>
      </c>
      <c r="BD27" s="35">
        <v>0.14000000000000001</v>
      </c>
      <c r="BE27" s="35">
        <v>0.09</v>
      </c>
      <c r="BF27" s="35">
        <v>0.05</v>
      </c>
      <c r="BG27" s="35">
        <v>0.11</v>
      </c>
      <c r="BH27" s="35">
        <v>0.12</v>
      </c>
      <c r="BI27" s="35">
        <v>0.61</v>
      </c>
      <c r="BJ27" s="35">
        <v>0.04</v>
      </c>
      <c r="BK27" s="35">
        <v>0.76</v>
      </c>
      <c r="BL27" s="35">
        <v>0.03</v>
      </c>
      <c r="BM27" s="35">
        <v>0.42</v>
      </c>
      <c r="BN27" s="35">
        <v>0.05</v>
      </c>
      <c r="BO27" s="35">
        <v>0</v>
      </c>
      <c r="BP27" s="35">
        <v>0</v>
      </c>
      <c r="BQ27" s="35">
        <v>0.05</v>
      </c>
      <c r="BR27" s="35">
        <v>0.11</v>
      </c>
      <c r="BS27" s="35">
        <v>0.93</v>
      </c>
      <c r="BT27" s="35">
        <v>0.01</v>
      </c>
      <c r="BU27" s="35">
        <v>0</v>
      </c>
      <c r="BV27" s="35">
        <v>0.03</v>
      </c>
      <c r="BW27" s="35">
        <v>0.04</v>
      </c>
      <c r="BX27" s="35">
        <v>0.11</v>
      </c>
      <c r="BY27" s="35">
        <v>0</v>
      </c>
      <c r="BZ27" s="35">
        <v>0</v>
      </c>
      <c r="CA27" s="35">
        <v>0</v>
      </c>
      <c r="CB27" s="35">
        <v>116.78</v>
      </c>
      <c r="CC27" s="34">
        <v>33</v>
      </c>
      <c r="CE27" s="32">
        <v>13.5</v>
      </c>
      <c r="CG27" s="32">
        <v>12.15</v>
      </c>
      <c r="CH27" s="32">
        <v>12.15</v>
      </c>
      <c r="CI27" s="32">
        <v>12.15</v>
      </c>
      <c r="CJ27" s="32">
        <v>0</v>
      </c>
      <c r="CK27" s="32">
        <v>0</v>
      </c>
      <c r="CL27" s="32">
        <v>0</v>
      </c>
      <c r="CM27" s="32">
        <v>2.7</v>
      </c>
      <c r="CN27" s="32">
        <v>2.7</v>
      </c>
      <c r="CO27" s="32">
        <v>2.7</v>
      </c>
      <c r="CP27" s="32">
        <v>0</v>
      </c>
      <c r="CQ27" s="32">
        <v>0</v>
      </c>
      <c r="CR27" s="32">
        <v>27.5</v>
      </c>
    </row>
    <row r="28" spans="1:96" s="28" customFormat="1">
      <c r="A28" s="28" t="str">
        <f>"11/3"</f>
        <v>11/3</v>
      </c>
      <c r="B28" s="29" t="s">
        <v>109</v>
      </c>
      <c r="C28" s="30" t="str">
        <f>"40"</f>
        <v>40</v>
      </c>
      <c r="D28" s="30">
        <v>5.6</v>
      </c>
      <c r="E28" s="30">
        <v>0</v>
      </c>
      <c r="F28" s="30">
        <v>5.4</v>
      </c>
      <c r="G28" s="30">
        <v>0</v>
      </c>
      <c r="H28" s="30">
        <v>36.68</v>
      </c>
      <c r="I28" s="30">
        <v>215.42400000000001</v>
      </c>
      <c r="J28" s="31">
        <v>0.84</v>
      </c>
      <c r="K28" s="31">
        <v>0</v>
      </c>
      <c r="L28" s="31">
        <v>0</v>
      </c>
      <c r="M28" s="31">
        <v>0</v>
      </c>
      <c r="N28" s="31">
        <v>15.44</v>
      </c>
      <c r="O28" s="31">
        <v>20.32</v>
      </c>
      <c r="P28" s="31">
        <v>0.92</v>
      </c>
      <c r="Q28" s="31">
        <v>0</v>
      </c>
      <c r="R28" s="31">
        <v>0</v>
      </c>
      <c r="S28" s="31">
        <v>0.2</v>
      </c>
      <c r="T28" s="31">
        <v>0.4</v>
      </c>
      <c r="U28" s="31">
        <v>132</v>
      </c>
      <c r="V28" s="31">
        <v>44</v>
      </c>
      <c r="W28" s="31">
        <v>11.6</v>
      </c>
      <c r="X28" s="31">
        <v>8</v>
      </c>
      <c r="Y28" s="31">
        <v>36</v>
      </c>
      <c r="Z28" s="31">
        <v>0.84</v>
      </c>
      <c r="AA28" s="31">
        <v>4</v>
      </c>
      <c r="AB28" s="31">
        <v>3.2</v>
      </c>
      <c r="AC28" s="31">
        <v>4.4000000000000004</v>
      </c>
      <c r="AD28" s="31">
        <v>1.4</v>
      </c>
      <c r="AE28" s="31">
        <v>0.03</v>
      </c>
      <c r="AF28" s="31">
        <v>0.02</v>
      </c>
      <c r="AG28" s="31">
        <v>0.28000000000000003</v>
      </c>
      <c r="AH28" s="31">
        <v>0.76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1.8</v>
      </c>
      <c r="CC28" s="30">
        <v>6.43</v>
      </c>
      <c r="CE28" s="28">
        <v>4.53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5.36</v>
      </c>
    </row>
    <row r="29" spans="1:96" s="36" customFormat="1" ht="11.4">
      <c r="B29" s="37" t="s">
        <v>110</v>
      </c>
      <c r="C29" s="38"/>
      <c r="D29" s="38">
        <v>9.52</v>
      </c>
      <c r="E29" s="38">
        <v>5.54</v>
      </c>
      <c r="F29" s="38">
        <v>8.7799999999999994</v>
      </c>
      <c r="G29" s="38">
        <v>0</v>
      </c>
      <c r="H29" s="38">
        <v>51.53</v>
      </c>
      <c r="I29" s="38">
        <v>322.33999999999997</v>
      </c>
      <c r="J29" s="39">
        <v>2.06</v>
      </c>
      <c r="K29" s="39">
        <v>0</v>
      </c>
      <c r="L29" s="39">
        <v>0</v>
      </c>
      <c r="M29" s="39">
        <v>0</v>
      </c>
      <c r="N29" s="39">
        <v>30.29</v>
      </c>
      <c r="O29" s="39">
        <v>20.32</v>
      </c>
      <c r="P29" s="39">
        <v>0.92</v>
      </c>
      <c r="Q29" s="39">
        <v>0</v>
      </c>
      <c r="R29" s="39">
        <v>0</v>
      </c>
      <c r="S29" s="39">
        <v>1.69</v>
      </c>
      <c r="T29" s="39">
        <v>1.62</v>
      </c>
      <c r="U29" s="39">
        <v>199.5</v>
      </c>
      <c r="V29" s="39">
        <v>249.2</v>
      </c>
      <c r="W29" s="39">
        <v>179</v>
      </c>
      <c r="X29" s="39">
        <v>28.25</v>
      </c>
      <c r="Y29" s="39">
        <v>164.25</v>
      </c>
      <c r="Z29" s="39">
        <v>0.98</v>
      </c>
      <c r="AA29" s="39">
        <v>17.5</v>
      </c>
      <c r="AB29" s="39">
        <v>3.2</v>
      </c>
      <c r="AC29" s="39">
        <v>17.899999999999999</v>
      </c>
      <c r="AD29" s="39">
        <v>1.4</v>
      </c>
      <c r="AE29" s="39">
        <v>7.0000000000000007E-2</v>
      </c>
      <c r="AF29" s="39">
        <v>0.22</v>
      </c>
      <c r="AG29" s="39">
        <v>0.55000000000000004</v>
      </c>
      <c r="AH29" s="39">
        <v>2.38</v>
      </c>
      <c r="AI29" s="39">
        <v>0.81</v>
      </c>
      <c r="AJ29" s="39">
        <v>0</v>
      </c>
      <c r="AK29" s="39">
        <v>436.05</v>
      </c>
      <c r="AL29" s="39">
        <v>405</v>
      </c>
      <c r="AM29" s="39">
        <v>607.5</v>
      </c>
      <c r="AN29" s="39">
        <v>522.45000000000005</v>
      </c>
      <c r="AO29" s="39">
        <v>155.25</v>
      </c>
      <c r="AP29" s="39">
        <v>291.60000000000002</v>
      </c>
      <c r="AQ29" s="39">
        <v>97.2</v>
      </c>
      <c r="AR29" s="39">
        <v>303.75</v>
      </c>
      <c r="AS29" s="39">
        <v>216</v>
      </c>
      <c r="AT29" s="39">
        <v>234.9</v>
      </c>
      <c r="AU29" s="39">
        <v>464.4</v>
      </c>
      <c r="AV29" s="39">
        <v>210.6</v>
      </c>
      <c r="AW29" s="39">
        <v>125.55</v>
      </c>
      <c r="AX29" s="39">
        <v>1210.95</v>
      </c>
      <c r="AY29" s="39">
        <v>0</v>
      </c>
      <c r="AZ29" s="39">
        <v>699.3</v>
      </c>
      <c r="BA29" s="39">
        <v>375.3</v>
      </c>
      <c r="BB29" s="39">
        <v>326.7</v>
      </c>
      <c r="BC29" s="39">
        <v>67.5</v>
      </c>
      <c r="BD29" s="39">
        <v>0.14000000000000001</v>
      </c>
      <c r="BE29" s="39">
        <v>0.09</v>
      </c>
      <c r="BF29" s="39">
        <v>0.05</v>
      </c>
      <c r="BG29" s="39">
        <v>0.11</v>
      </c>
      <c r="BH29" s="39">
        <v>0.12</v>
      </c>
      <c r="BI29" s="39">
        <v>0.61</v>
      </c>
      <c r="BJ29" s="39">
        <v>0.04</v>
      </c>
      <c r="BK29" s="39">
        <v>0.76</v>
      </c>
      <c r="BL29" s="39">
        <v>0.03</v>
      </c>
      <c r="BM29" s="39">
        <v>0.42</v>
      </c>
      <c r="BN29" s="39">
        <v>0.05</v>
      </c>
      <c r="BO29" s="39">
        <v>0</v>
      </c>
      <c r="BP29" s="39">
        <v>0</v>
      </c>
      <c r="BQ29" s="39">
        <v>0.05</v>
      </c>
      <c r="BR29" s="39">
        <v>0.11</v>
      </c>
      <c r="BS29" s="39">
        <v>0.93</v>
      </c>
      <c r="BT29" s="39">
        <v>0.01</v>
      </c>
      <c r="BU29" s="39">
        <v>0</v>
      </c>
      <c r="BV29" s="39">
        <v>0.03</v>
      </c>
      <c r="BW29" s="39">
        <v>0.04</v>
      </c>
      <c r="BX29" s="39">
        <v>0.11</v>
      </c>
      <c r="BY29" s="39">
        <v>0</v>
      </c>
      <c r="BZ29" s="39">
        <v>0</v>
      </c>
      <c r="CA29" s="39">
        <v>0</v>
      </c>
      <c r="CB29" s="39">
        <v>118.58</v>
      </c>
      <c r="CC29" s="38">
        <f>SUM($CC$26:$CC$28)</f>
        <v>39.43</v>
      </c>
      <c r="CD29" s="36">
        <f>$I$29/$I$51*100</f>
        <v>10.091162953779879</v>
      </c>
      <c r="CE29" s="36">
        <v>18.03</v>
      </c>
      <c r="CG29" s="36">
        <v>12.15</v>
      </c>
      <c r="CH29" s="36">
        <v>12.15</v>
      </c>
      <c r="CI29" s="36">
        <v>12.15</v>
      </c>
      <c r="CJ29" s="36">
        <v>0</v>
      </c>
      <c r="CK29" s="36">
        <v>0</v>
      </c>
      <c r="CL29" s="36">
        <v>0</v>
      </c>
      <c r="CM29" s="36">
        <v>2.7</v>
      </c>
      <c r="CN29" s="36">
        <v>2.7</v>
      </c>
      <c r="CO29" s="36">
        <v>2.7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"47/3"</f>
        <v>47/3</v>
      </c>
      <c r="B32" s="33" t="s">
        <v>93</v>
      </c>
      <c r="C32" s="34" t="str">
        <f>"250"</f>
        <v>250</v>
      </c>
      <c r="D32" s="34">
        <v>10.75</v>
      </c>
      <c r="E32" s="34">
        <v>2.95</v>
      </c>
      <c r="F32" s="34">
        <v>8.1199999999999992</v>
      </c>
      <c r="G32" s="34">
        <v>1</v>
      </c>
      <c r="H32" s="34">
        <v>48.77</v>
      </c>
      <c r="I32" s="34">
        <v>311.21256187500001</v>
      </c>
      <c r="J32" s="35">
        <v>5.09</v>
      </c>
      <c r="K32" s="35">
        <v>0.14000000000000001</v>
      </c>
      <c r="L32" s="35">
        <v>0</v>
      </c>
      <c r="M32" s="35">
        <v>0</v>
      </c>
      <c r="N32" s="35">
        <v>1.26</v>
      </c>
      <c r="O32" s="35">
        <v>45.05</v>
      </c>
      <c r="P32" s="35">
        <v>2.46</v>
      </c>
      <c r="Q32" s="35">
        <v>0</v>
      </c>
      <c r="R32" s="35">
        <v>0</v>
      </c>
      <c r="S32" s="35">
        <v>0.25</v>
      </c>
      <c r="T32" s="35">
        <v>2.2799999999999998</v>
      </c>
      <c r="U32" s="35">
        <v>587.89</v>
      </c>
      <c r="V32" s="35">
        <v>81.790000000000006</v>
      </c>
      <c r="W32" s="35">
        <v>114.39</v>
      </c>
      <c r="X32" s="35">
        <v>14.22</v>
      </c>
      <c r="Y32" s="35">
        <v>112.17</v>
      </c>
      <c r="Z32" s="35">
        <v>1.17</v>
      </c>
      <c r="AA32" s="35">
        <v>34.5</v>
      </c>
      <c r="AB32" s="35">
        <v>32</v>
      </c>
      <c r="AC32" s="35">
        <v>64.13</v>
      </c>
      <c r="AD32" s="35">
        <v>1.34</v>
      </c>
      <c r="AE32" s="35">
        <v>7.0000000000000007E-2</v>
      </c>
      <c r="AF32" s="35">
        <v>0.06</v>
      </c>
      <c r="AG32" s="35">
        <v>0.61</v>
      </c>
      <c r="AH32" s="35">
        <v>3.13</v>
      </c>
      <c r="AI32" s="35">
        <v>0.04</v>
      </c>
      <c r="AJ32" s="35">
        <v>0</v>
      </c>
      <c r="AK32" s="35">
        <v>546.41</v>
      </c>
      <c r="AL32" s="35">
        <v>432</v>
      </c>
      <c r="AM32" s="35">
        <v>822.57</v>
      </c>
      <c r="AN32" s="35">
        <v>365.99</v>
      </c>
      <c r="AO32" s="35">
        <v>176.91</v>
      </c>
      <c r="AP32" s="35">
        <v>338.69</v>
      </c>
      <c r="AQ32" s="35">
        <v>153.36000000000001</v>
      </c>
      <c r="AR32" s="35">
        <v>512.95000000000005</v>
      </c>
      <c r="AS32" s="35">
        <v>314.95</v>
      </c>
      <c r="AT32" s="35">
        <v>378.08</v>
      </c>
      <c r="AU32" s="35">
        <v>411.57</v>
      </c>
      <c r="AV32" s="35">
        <v>323.69</v>
      </c>
      <c r="AW32" s="35">
        <v>302.91000000000003</v>
      </c>
      <c r="AX32" s="35">
        <v>2808.24</v>
      </c>
      <c r="AY32" s="35">
        <v>0</v>
      </c>
      <c r="AZ32" s="35">
        <v>987.2</v>
      </c>
      <c r="BA32" s="35">
        <v>511.31</v>
      </c>
      <c r="BB32" s="35">
        <v>344.66</v>
      </c>
      <c r="BC32" s="35">
        <v>171.83</v>
      </c>
      <c r="BD32" s="35">
        <v>0.15</v>
      </c>
      <c r="BE32" s="35">
        <v>0.08</v>
      </c>
      <c r="BF32" s="35">
        <v>0.08</v>
      </c>
      <c r="BG32" s="35">
        <v>0.22</v>
      </c>
      <c r="BH32" s="35">
        <v>0.22</v>
      </c>
      <c r="BI32" s="35">
        <v>0.7</v>
      </c>
      <c r="BJ32" s="35">
        <v>0.03</v>
      </c>
      <c r="BK32" s="35">
        <v>2.02</v>
      </c>
      <c r="BL32" s="35">
        <v>0.02</v>
      </c>
      <c r="BM32" s="35">
        <v>0.75</v>
      </c>
      <c r="BN32" s="35">
        <v>0.02</v>
      </c>
      <c r="BO32" s="35">
        <v>0</v>
      </c>
      <c r="BP32" s="35">
        <v>0</v>
      </c>
      <c r="BQ32" s="35">
        <v>0.13</v>
      </c>
      <c r="BR32" s="35">
        <v>0.19</v>
      </c>
      <c r="BS32" s="35">
        <v>1.74</v>
      </c>
      <c r="BT32" s="35">
        <v>0</v>
      </c>
      <c r="BU32" s="35">
        <v>0</v>
      </c>
      <c r="BV32" s="35">
        <v>0.46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221</v>
      </c>
      <c r="CC32" s="34">
        <v>21.86</v>
      </c>
      <c r="CE32" s="32">
        <v>39.83</v>
      </c>
      <c r="CG32" s="32">
        <v>48.88</v>
      </c>
      <c r="CH32" s="32">
        <v>26.71</v>
      </c>
      <c r="CI32" s="32">
        <v>37.799999999999997</v>
      </c>
      <c r="CJ32" s="32">
        <v>1429.48</v>
      </c>
      <c r="CK32" s="32">
        <v>1068.42</v>
      </c>
      <c r="CL32" s="32">
        <v>1248.95</v>
      </c>
      <c r="CM32" s="32">
        <v>46</v>
      </c>
      <c r="CN32" s="32">
        <v>28.79</v>
      </c>
      <c r="CO32" s="32">
        <v>37.39</v>
      </c>
      <c r="CP32" s="32">
        <v>0</v>
      </c>
      <c r="CQ32" s="32">
        <v>1.25</v>
      </c>
      <c r="CR32" s="32">
        <v>13.25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14.03</v>
      </c>
      <c r="CE33" s="32">
        <v>104</v>
      </c>
      <c r="CG33" s="32">
        <v>9.0399999999999991</v>
      </c>
      <c r="CH33" s="32">
        <v>7.6</v>
      </c>
      <c r="CI33" s="32">
        <v>8.32</v>
      </c>
      <c r="CJ33" s="32">
        <v>1296</v>
      </c>
      <c r="CK33" s="32">
        <v>828</v>
      </c>
      <c r="CL33" s="32">
        <v>1062</v>
      </c>
      <c r="CM33" s="32">
        <v>4</v>
      </c>
      <c r="CN33" s="32">
        <v>2.8</v>
      </c>
      <c r="CO33" s="32">
        <v>3.4</v>
      </c>
      <c r="CP33" s="32">
        <v>0</v>
      </c>
      <c r="CQ33" s="32">
        <v>0</v>
      </c>
      <c r="CR33" s="32">
        <v>8.5</v>
      </c>
    </row>
    <row r="34" spans="1:96" s="32" customFormat="1">
      <c r="A34" s="32" t="str">
        <f>"10"</f>
        <v>10</v>
      </c>
      <c r="B34" s="33" t="s">
        <v>95</v>
      </c>
      <c r="C34" s="34" t="str">
        <f>"15"</f>
        <v>15</v>
      </c>
      <c r="D34" s="34">
        <v>0.12</v>
      </c>
      <c r="E34" s="34">
        <v>0.12</v>
      </c>
      <c r="F34" s="34">
        <v>10.88</v>
      </c>
      <c r="G34" s="34">
        <v>0</v>
      </c>
      <c r="H34" s="34">
        <v>0.2</v>
      </c>
      <c r="I34" s="34">
        <v>99.096000000000004</v>
      </c>
      <c r="J34" s="35">
        <v>7.07</v>
      </c>
      <c r="K34" s="35">
        <v>0.33</v>
      </c>
      <c r="L34" s="35">
        <v>0</v>
      </c>
      <c r="M34" s="35">
        <v>0</v>
      </c>
      <c r="N34" s="35">
        <v>0.2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0.21</v>
      </c>
      <c r="U34" s="35">
        <v>2.25</v>
      </c>
      <c r="V34" s="35">
        <v>4.5</v>
      </c>
      <c r="W34" s="35">
        <v>3.6</v>
      </c>
      <c r="X34" s="35">
        <v>0</v>
      </c>
      <c r="Y34" s="35">
        <v>4.5</v>
      </c>
      <c r="Z34" s="35">
        <v>0.03</v>
      </c>
      <c r="AA34" s="35">
        <v>60</v>
      </c>
      <c r="AB34" s="35">
        <v>45</v>
      </c>
      <c r="AC34" s="35">
        <v>67.5</v>
      </c>
      <c r="AD34" s="35">
        <v>0.15</v>
      </c>
      <c r="AE34" s="35">
        <v>0</v>
      </c>
      <c r="AF34" s="35">
        <v>0.02</v>
      </c>
      <c r="AG34" s="35">
        <v>0.02</v>
      </c>
      <c r="AH34" s="35">
        <v>0.03</v>
      </c>
      <c r="AI34" s="35">
        <v>0</v>
      </c>
      <c r="AJ34" s="35">
        <v>0</v>
      </c>
      <c r="AK34" s="35">
        <v>6.3</v>
      </c>
      <c r="AL34" s="35">
        <v>6.15</v>
      </c>
      <c r="AM34" s="35">
        <v>11.4</v>
      </c>
      <c r="AN34" s="35">
        <v>6.75</v>
      </c>
      <c r="AO34" s="35">
        <v>2.5499999999999998</v>
      </c>
      <c r="AP34" s="35">
        <v>7.05</v>
      </c>
      <c r="AQ34" s="35">
        <v>6.45</v>
      </c>
      <c r="AR34" s="35">
        <v>6.3</v>
      </c>
      <c r="AS34" s="35">
        <v>5.4</v>
      </c>
      <c r="AT34" s="35">
        <v>3.9</v>
      </c>
      <c r="AU34" s="35">
        <v>8.5500000000000007</v>
      </c>
      <c r="AV34" s="35">
        <v>5.25</v>
      </c>
      <c r="AW34" s="35">
        <v>3.6</v>
      </c>
      <c r="AX34" s="35">
        <v>21.3</v>
      </c>
      <c r="AY34" s="35">
        <v>0</v>
      </c>
      <c r="AZ34" s="35">
        <v>7.2</v>
      </c>
      <c r="BA34" s="35">
        <v>8.1</v>
      </c>
      <c r="BB34" s="35">
        <v>6.3</v>
      </c>
      <c r="BC34" s="35">
        <v>1.5</v>
      </c>
      <c r="BD34" s="35">
        <v>0.4</v>
      </c>
      <c r="BE34" s="35">
        <v>0.18</v>
      </c>
      <c r="BF34" s="35">
        <v>0.1</v>
      </c>
      <c r="BG34" s="35">
        <v>0.23</v>
      </c>
      <c r="BH34" s="35">
        <v>0.26</v>
      </c>
      <c r="BI34" s="35">
        <v>1.19</v>
      </c>
      <c r="BJ34" s="35">
        <v>0</v>
      </c>
      <c r="BK34" s="35">
        <v>3.31</v>
      </c>
      <c r="BL34" s="35">
        <v>0</v>
      </c>
      <c r="BM34" s="35">
        <v>1.02</v>
      </c>
      <c r="BN34" s="35">
        <v>0</v>
      </c>
      <c r="BO34" s="35">
        <v>0</v>
      </c>
      <c r="BP34" s="35">
        <v>0</v>
      </c>
      <c r="BQ34" s="35">
        <v>0.23</v>
      </c>
      <c r="BR34" s="35">
        <v>0.35</v>
      </c>
      <c r="BS34" s="35">
        <v>2.7</v>
      </c>
      <c r="BT34" s="35">
        <v>0</v>
      </c>
      <c r="BU34" s="35">
        <v>0</v>
      </c>
      <c r="BV34" s="35">
        <v>0.14000000000000001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3.75</v>
      </c>
      <c r="CC34" s="34">
        <v>16.36</v>
      </c>
      <c r="CE34" s="32">
        <v>67.5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9.92</v>
      </c>
    </row>
    <row r="35" spans="1:96" s="32" customFormat="1">
      <c r="A35" s="32" t="str">
        <f>"2"</f>
        <v>2</v>
      </c>
      <c r="B35" s="33" t="s">
        <v>96</v>
      </c>
      <c r="C35" s="34" t="str">
        <f>"45"</f>
        <v>45</v>
      </c>
      <c r="D35" s="34">
        <v>2.98</v>
      </c>
      <c r="E35" s="34">
        <v>0</v>
      </c>
      <c r="F35" s="34">
        <v>0.3</v>
      </c>
      <c r="G35" s="34">
        <v>0.3</v>
      </c>
      <c r="H35" s="34">
        <v>21.11</v>
      </c>
      <c r="I35" s="34">
        <v>100.75545</v>
      </c>
      <c r="J35" s="35">
        <v>0</v>
      </c>
      <c r="K35" s="35">
        <v>0</v>
      </c>
      <c r="L35" s="35">
        <v>0</v>
      </c>
      <c r="M35" s="35">
        <v>0</v>
      </c>
      <c r="N35" s="35">
        <v>0.5</v>
      </c>
      <c r="O35" s="35">
        <v>20.52</v>
      </c>
      <c r="P35" s="35">
        <v>0.09</v>
      </c>
      <c r="Q35" s="35">
        <v>0</v>
      </c>
      <c r="R35" s="35">
        <v>0</v>
      </c>
      <c r="S35" s="35">
        <v>0</v>
      </c>
      <c r="T35" s="35">
        <v>0.81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143.68</v>
      </c>
      <c r="AL35" s="35">
        <v>149.55000000000001</v>
      </c>
      <c r="AM35" s="35">
        <v>229.03</v>
      </c>
      <c r="AN35" s="35">
        <v>75.95</v>
      </c>
      <c r="AO35" s="35">
        <v>45.02</v>
      </c>
      <c r="AP35" s="35">
        <v>90.05</v>
      </c>
      <c r="AQ35" s="35">
        <v>34.06</v>
      </c>
      <c r="AR35" s="35">
        <v>162.86000000000001</v>
      </c>
      <c r="AS35" s="35">
        <v>101.01</v>
      </c>
      <c r="AT35" s="35">
        <v>140.94</v>
      </c>
      <c r="AU35" s="35">
        <v>116.28</v>
      </c>
      <c r="AV35" s="35">
        <v>61.07</v>
      </c>
      <c r="AW35" s="35">
        <v>108.05</v>
      </c>
      <c r="AX35" s="35">
        <v>903.58</v>
      </c>
      <c r="AY35" s="35">
        <v>0</v>
      </c>
      <c r="AZ35" s="35">
        <v>294.41000000000003</v>
      </c>
      <c r="BA35" s="35">
        <v>128.02000000000001</v>
      </c>
      <c r="BB35" s="35">
        <v>84.96</v>
      </c>
      <c r="BC35" s="35">
        <v>67.34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0.12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17.600000000000001</v>
      </c>
      <c r="CC35" s="34">
        <v>2.52</v>
      </c>
      <c r="CE35" s="32">
        <v>0</v>
      </c>
      <c r="CG35" s="32">
        <v>0</v>
      </c>
      <c r="CH35" s="32">
        <v>0</v>
      </c>
      <c r="CI35" s="32">
        <v>0</v>
      </c>
      <c r="CJ35" s="32">
        <v>715.48</v>
      </c>
      <c r="CK35" s="32">
        <v>275.64999999999998</v>
      </c>
      <c r="CL35" s="32">
        <v>495.56</v>
      </c>
      <c r="CM35" s="32">
        <v>5.72</v>
      </c>
      <c r="CN35" s="32">
        <v>5.72</v>
      </c>
      <c r="CO35" s="32">
        <v>5.72</v>
      </c>
      <c r="CP35" s="32">
        <v>0</v>
      </c>
      <c r="CQ35" s="32">
        <v>0</v>
      </c>
      <c r="CR35" s="32">
        <v>2.1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1.1499999999999999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</v>
      </c>
    </row>
    <row r="37" spans="1:96" s="36" customFormat="1" ht="11.4">
      <c r="B37" s="37" t="s">
        <v>112</v>
      </c>
      <c r="C37" s="38"/>
      <c r="D37" s="38">
        <v>19.03</v>
      </c>
      <c r="E37" s="38">
        <v>8.15</v>
      </c>
      <c r="F37" s="38">
        <v>23.91</v>
      </c>
      <c r="G37" s="38">
        <v>1.32</v>
      </c>
      <c r="H37" s="38">
        <v>76.290000000000006</v>
      </c>
      <c r="I37" s="38">
        <v>596.94000000000005</v>
      </c>
      <c r="J37" s="39">
        <v>13.36</v>
      </c>
      <c r="K37" s="39">
        <v>0.47</v>
      </c>
      <c r="L37" s="39">
        <v>0</v>
      </c>
      <c r="M37" s="39">
        <v>0</v>
      </c>
      <c r="N37" s="39">
        <v>8.11</v>
      </c>
      <c r="O37" s="39">
        <v>65.569999999999993</v>
      </c>
      <c r="P37" s="39">
        <v>2.6</v>
      </c>
      <c r="Q37" s="39">
        <v>0</v>
      </c>
      <c r="R37" s="39">
        <v>0</v>
      </c>
      <c r="S37" s="39">
        <v>0.25</v>
      </c>
      <c r="T37" s="39">
        <v>3.73</v>
      </c>
      <c r="U37" s="39">
        <v>643.79999999999995</v>
      </c>
      <c r="V37" s="39">
        <v>142.46</v>
      </c>
      <c r="W37" s="39">
        <v>140.16999999999999</v>
      </c>
      <c r="X37" s="39">
        <v>19.02</v>
      </c>
      <c r="Y37" s="39">
        <v>193.47</v>
      </c>
      <c r="Z37" s="39">
        <v>2.2200000000000002</v>
      </c>
      <c r="AA37" s="39">
        <v>194.5</v>
      </c>
      <c r="AB37" s="39">
        <v>101</v>
      </c>
      <c r="AC37" s="39">
        <v>235.63</v>
      </c>
      <c r="AD37" s="39">
        <v>1.73</v>
      </c>
      <c r="AE37" s="39">
        <v>0.1</v>
      </c>
      <c r="AF37" s="39">
        <v>0.25</v>
      </c>
      <c r="AG37" s="39">
        <v>0.71</v>
      </c>
      <c r="AH37" s="39">
        <v>4.5999999999999996</v>
      </c>
      <c r="AI37" s="39">
        <v>0.04</v>
      </c>
      <c r="AJ37" s="39">
        <v>0</v>
      </c>
      <c r="AK37" s="39">
        <v>1005.19</v>
      </c>
      <c r="AL37" s="39">
        <v>826.51</v>
      </c>
      <c r="AM37" s="39">
        <v>1495.4</v>
      </c>
      <c r="AN37" s="39">
        <v>809.89</v>
      </c>
      <c r="AO37" s="39">
        <v>394.08</v>
      </c>
      <c r="AP37" s="39">
        <v>679.78</v>
      </c>
      <c r="AQ37" s="39">
        <v>275.47000000000003</v>
      </c>
      <c r="AR37" s="39">
        <v>942.92</v>
      </c>
      <c r="AS37" s="39">
        <v>705.36</v>
      </c>
      <c r="AT37" s="39">
        <v>837.72</v>
      </c>
      <c r="AU37" s="39">
        <v>1027.99</v>
      </c>
      <c r="AV37" s="39">
        <v>526.02</v>
      </c>
      <c r="AW37" s="39">
        <v>580.96</v>
      </c>
      <c r="AX37" s="39">
        <v>4442.33</v>
      </c>
      <c r="AY37" s="39">
        <v>5.6</v>
      </c>
      <c r="AZ37" s="39">
        <v>1447.2</v>
      </c>
      <c r="BA37" s="39">
        <v>1018.63</v>
      </c>
      <c r="BB37" s="39">
        <v>626.32000000000005</v>
      </c>
      <c r="BC37" s="39">
        <v>357.86</v>
      </c>
      <c r="BD37" s="39">
        <v>0.55000000000000004</v>
      </c>
      <c r="BE37" s="39">
        <v>0.26</v>
      </c>
      <c r="BF37" s="39">
        <v>0.18</v>
      </c>
      <c r="BG37" s="39">
        <v>0.45</v>
      </c>
      <c r="BH37" s="39">
        <v>0.48</v>
      </c>
      <c r="BI37" s="39">
        <v>1.89</v>
      </c>
      <c r="BJ37" s="39">
        <v>0.03</v>
      </c>
      <c r="BK37" s="39">
        <v>5.37</v>
      </c>
      <c r="BL37" s="39">
        <v>0.02</v>
      </c>
      <c r="BM37" s="39">
        <v>1.78</v>
      </c>
      <c r="BN37" s="39">
        <v>0.02</v>
      </c>
      <c r="BO37" s="39">
        <v>0</v>
      </c>
      <c r="BP37" s="39">
        <v>0</v>
      </c>
      <c r="BQ37" s="39">
        <v>0.36</v>
      </c>
      <c r="BR37" s="39">
        <v>0.54</v>
      </c>
      <c r="BS37" s="39">
        <v>4.4800000000000004</v>
      </c>
      <c r="BT37" s="39">
        <v>0</v>
      </c>
      <c r="BU37" s="39">
        <v>0</v>
      </c>
      <c r="BV37" s="39">
        <v>0.72</v>
      </c>
      <c r="BW37" s="39">
        <v>0.03</v>
      </c>
      <c r="BX37" s="39">
        <v>0</v>
      </c>
      <c r="BY37" s="39">
        <v>0</v>
      </c>
      <c r="BZ37" s="39">
        <v>0</v>
      </c>
      <c r="CA37" s="39">
        <v>0</v>
      </c>
      <c r="CB37" s="39">
        <v>472.04</v>
      </c>
      <c r="CC37" s="38">
        <f>SUM($CC$31:$CC$36)</f>
        <v>55.92</v>
      </c>
      <c r="CD37" s="36">
        <f>$I$37/$I$51*100</f>
        <v>18.687779405687667</v>
      </c>
      <c r="CE37" s="36">
        <v>211.33</v>
      </c>
      <c r="CG37" s="36">
        <v>58.92</v>
      </c>
      <c r="CH37" s="36">
        <v>35.01</v>
      </c>
      <c r="CI37" s="36">
        <v>46.97</v>
      </c>
      <c r="CJ37" s="36">
        <v>3520.96</v>
      </c>
      <c r="CK37" s="36">
        <v>2204.87</v>
      </c>
      <c r="CL37" s="36">
        <v>2862.92</v>
      </c>
      <c r="CM37" s="36">
        <v>63.98</v>
      </c>
      <c r="CN37" s="36">
        <v>42.02</v>
      </c>
      <c r="CO37" s="36">
        <v>53</v>
      </c>
      <c r="CP37" s="36">
        <v>6</v>
      </c>
      <c r="CQ37" s="36">
        <v>1.25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"49/1"</f>
        <v>49/1</v>
      </c>
      <c r="B39" s="33" t="s">
        <v>100</v>
      </c>
      <c r="C39" s="34" t="str">
        <f>"100"</f>
        <v>100</v>
      </c>
      <c r="D39" s="34">
        <v>1.43</v>
      </c>
      <c r="E39" s="34">
        <v>0</v>
      </c>
      <c r="F39" s="34">
        <v>6.09</v>
      </c>
      <c r="G39" s="34">
        <v>6.09</v>
      </c>
      <c r="H39" s="34">
        <v>10.54</v>
      </c>
      <c r="I39" s="34">
        <v>100.02002206</v>
      </c>
      <c r="J39" s="35">
        <v>0.79</v>
      </c>
      <c r="K39" s="35">
        <v>3.9</v>
      </c>
      <c r="L39" s="35">
        <v>0</v>
      </c>
      <c r="M39" s="35">
        <v>0</v>
      </c>
      <c r="N39" s="35">
        <v>3.53</v>
      </c>
      <c r="O39" s="35">
        <v>5.38</v>
      </c>
      <c r="P39" s="35">
        <v>1.63</v>
      </c>
      <c r="Q39" s="35">
        <v>0</v>
      </c>
      <c r="R39" s="35">
        <v>0</v>
      </c>
      <c r="S39" s="35">
        <v>0.25</v>
      </c>
      <c r="T39" s="35">
        <v>1.88</v>
      </c>
      <c r="U39" s="35">
        <v>352.76</v>
      </c>
      <c r="V39" s="35">
        <v>282.02</v>
      </c>
      <c r="W39" s="35">
        <v>21.37</v>
      </c>
      <c r="X39" s="35">
        <v>19.07</v>
      </c>
      <c r="Y39" s="35">
        <v>43.77</v>
      </c>
      <c r="Z39" s="35">
        <v>0.83</v>
      </c>
      <c r="AA39" s="35">
        <v>0</v>
      </c>
      <c r="AB39" s="35">
        <v>922.25</v>
      </c>
      <c r="AC39" s="35">
        <v>184.34</v>
      </c>
      <c r="AD39" s="35">
        <v>2.78</v>
      </c>
      <c r="AE39" s="35">
        <v>0.05</v>
      </c>
      <c r="AF39" s="35">
        <v>0.04</v>
      </c>
      <c r="AG39" s="35">
        <v>0.52</v>
      </c>
      <c r="AH39" s="35">
        <v>1</v>
      </c>
      <c r="AI39" s="35">
        <v>3.95</v>
      </c>
      <c r="AJ39" s="35">
        <v>0</v>
      </c>
      <c r="AK39" s="35">
        <v>27.37</v>
      </c>
      <c r="AL39" s="35">
        <v>32.89</v>
      </c>
      <c r="AM39" s="35">
        <v>40.04</v>
      </c>
      <c r="AN39" s="35">
        <v>47.75</v>
      </c>
      <c r="AO39" s="35">
        <v>9.35</v>
      </c>
      <c r="AP39" s="35">
        <v>31.22</v>
      </c>
      <c r="AQ39" s="35">
        <v>11.47</v>
      </c>
      <c r="AR39" s="35">
        <v>29.36</v>
      </c>
      <c r="AS39" s="35">
        <v>33.82</v>
      </c>
      <c r="AT39" s="35">
        <v>78.05</v>
      </c>
      <c r="AU39" s="35">
        <v>103.6</v>
      </c>
      <c r="AV39" s="35">
        <v>9.26</v>
      </c>
      <c r="AW39" s="35">
        <v>25.45</v>
      </c>
      <c r="AX39" s="35">
        <v>157.37</v>
      </c>
      <c r="AY39" s="35">
        <v>0</v>
      </c>
      <c r="AZ39" s="35">
        <v>23.23</v>
      </c>
      <c r="BA39" s="35">
        <v>25.57</v>
      </c>
      <c r="BB39" s="35">
        <v>22.81</v>
      </c>
      <c r="BC39" s="35">
        <v>8.9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0.39</v>
      </c>
      <c r="BL39" s="35">
        <v>0</v>
      </c>
      <c r="BM39" s="35">
        <v>0.25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1.46</v>
      </c>
      <c r="BT39" s="35">
        <v>0</v>
      </c>
      <c r="BU39" s="35">
        <v>0</v>
      </c>
      <c r="BV39" s="35">
        <v>3.51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81.39</v>
      </c>
      <c r="CC39" s="34">
        <v>12.28</v>
      </c>
      <c r="CE39" s="32">
        <v>153.71</v>
      </c>
      <c r="CG39" s="32">
        <v>25</v>
      </c>
      <c r="CH39" s="32">
        <v>14.82</v>
      </c>
      <c r="CI39" s="32">
        <v>19.91</v>
      </c>
      <c r="CJ39" s="32">
        <v>640.34</v>
      </c>
      <c r="CK39" s="32">
        <v>264.70999999999998</v>
      </c>
      <c r="CL39" s="32">
        <v>452.52</v>
      </c>
      <c r="CM39" s="32">
        <v>10.43</v>
      </c>
      <c r="CN39" s="32">
        <v>3.03</v>
      </c>
      <c r="CO39" s="32">
        <v>6.73</v>
      </c>
      <c r="CP39" s="32">
        <v>0</v>
      </c>
      <c r="CQ39" s="32">
        <v>0.5</v>
      </c>
      <c r="CR39" s="32">
        <v>7.2</v>
      </c>
    </row>
    <row r="40" spans="1:96" s="32" customFormat="1">
      <c r="A40" s="32" t="str">
        <f>"4/2"</f>
        <v>4/2</v>
      </c>
      <c r="B40" s="33" t="s">
        <v>101</v>
      </c>
      <c r="C40" s="34" t="str">
        <f>"250"</f>
        <v>250</v>
      </c>
      <c r="D40" s="34">
        <v>2.1800000000000002</v>
      </c>
      <c r="E40" s="34">
        <v>0</v>
      </c>
      <c r="F40" s="34">
        <v>5.47</v>
      </c>
      <c r="G40" s="34">
        <v>5.27</v>
      </c>
      <c r="H40" s="34">
        <v>17.260000000000002</v>
      </c>
      <c r="I40" s="34">
        <v>121.44996759999999</v>
      </c>
      <c r="J40" s="35">
        <v>1.24</v>
      </c>
      <c r="K40" s="35">
        <v>3.25</v>
      </c>
      <c r="L40" s="35">
        <v>0</v>
      </c>
      <c r="M40" s="35">
        <v>0</v>
      </c>
      <c r="N40" s="35">
        <v>8.6</v>
      </c>
      <c r="O40" s="35">
        <v>6.07</v>
      </c>
      <c r="P40" s="35">
        <v>2.59</v>
      </c>
      <c r="Q40" s="35">
        <v>0</v>
      </c>
      <c r="R40" s="35">
        <v>0</v>
      </c>
      <c r="S40" s="35">
        <v>0.26</v>
      </c>
      <c r="T40" s="35">
        <v>2.69</v>
      </c>
      <c r="U40" s="35">
        <v>541</v>
      </c>
      <c r="V40" s="35">
        <v>428.53</v>
      </c>
      <c r="W40" s="35">
        <v>40.020000000000003</v>
      </c>
      <c r="X40" s="35">
        <v>26.88</v>
      </c>
      <c r="Y40" s="35">
        <v>61.67</v>
      </c>
      <c r="Z40" s="35">
        <v>1.34</v>
      </c>
      <c r="AA40" s="35">
        <v>3.78</v>
      </c>
      <c r="AB40" s="35">
        <v>974.33</v>
      </c>
      <c r="AC40" s="35">
        <v>209.38</v>
      </c>
      <c r="AD40" s="35">
        <v>2.39</v>
      </c>
      <c r="AE40" s="35">
        <v>0.06</v>
      </c>
      <c r="AF40" s="35">
        <v>0.06</v>
      </c>
      <c r="AG40" s="35">
        <v>0.66</v>
      </c>
      <c r="AH40" s="35">
        <v>1.26</v>
      </c>
      <c r="AI40" s="35">
        <v>6.82</v>
      </c>
      <c r="AJ40" s="35">
        <v>0</v>
      </c>
      <c r="AK40" s="35">
        <v>108.66</v>
      </c>
      <c r="AL40" s="35">
        <v>103.47</v>
      </c>
      <c r="AM40" s="35">
        <v>164.61</v>
      </c>
      <c r="AN40" s="35">
        <v>184.63</v>
      </c>
      <c r="AO40" s="35">
        <v>47.93</v>
      </c>
      <c r="AP40" s="35">
        <v>103.38</v>
      </c>
      <c r="AQ40" s="35">
        <v>30.59</v>
      </c>
      <c r="AR40" s="35">
        <v>95.4</v>
      </c>
      <c r="AS40" s="35">
        <v>121.6</v>
      </c>
      <c r="AT40" s="35">
        <v>179.38</v>
      </c>
      <c r="AU40" s="35">
        <v>358.69</v>
      </c>
      <c r="AV40" s="35">
        <v>58.35</v>
      </c>
      <c r="AW40" s="35">
        <v>101.68</v>
      </c>
      <c r="AX40" s="35">
        <v>479.47</v>
      </c>
      <c r="AY40" s="35">
        <v>0</v>
      </c>
      <c r="AZ40" s="35">
        <v>95.34</v>
      </c>
      <c r="BA40" s="35">
        <v>105.72</v>
      </c>
      <c r="BB40" s="35">
        <v>86.6</v>
      </c>
      <c r="BC40" s="35">
        <v>33.36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1.1100000000000001</v>
      </c>
      <c r="BT40" s="35">
        <v>0</v>
      </c>
      <c r="BU40" s="35">
        <v>0</v>
      </c>
      <c r="BV40" s="35">
        <v>2.99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314.85000000000002</v>
      </c>
      <c r="CC40" s="34">
        <v>14.95</v>
      </c>
      <c r="CE40" s="32">
        <v>166.17</v>
      </c>
      <c r="CG40" s="32">
        <v>51.47</v>
      </c>
      <c r="CH40" s="32">
        <v>30.55</v>
      </c>
      <c r="CI40" s="32">
        <v>41.01</v>
      </c>
      <c r="CJ40" s="32">
        <v>1072.21</v>
      </c>
      <c r="CK40" s="32">
        <v>410.46</v>
      </c>
      <c r="CL40" s="32">
        <v>741.33</v>
      </c>
      <c r="CM40" s="32">
        <v>44.66</v>
      </c>
      <c r="CN40" s="32">
        <v>23.68</v>
      </c>
      <c r="CO40" s="32">
        <v>34.17</v>
      </c>
      <c r="CP40" s="32">
        <v>1.3</v>
      </c>
      <c r="CQ40" s="32">
        <v>1.3</v>
      </c>
      <c r="CR40" s="32">
        <v>9.06</v>
      </c>
    </row>
    <row r="41" spans="1:96" s="32" customFormat="1">
      <c r="A41" s="32" t="str">
        <f>"3/3"</f>
        <v>3/3</v>
      </c>
      <c r="B41" s="33" t="s">
        <v>102</v>
      </c>
      <c r="C41" s="34" t="str">
        <f>"200"</f>
        <v>200</v>
      </c>
      <c r="D41" s="34">
        <v>4.1500000000000004</v>
      </c>
      <c r="E41" s="34">
        <v>0.73</v>
      </c>
      <c r="F41" s="34">
        <v>4.8899999999999997</v>
      </c>
      <c r="G41" s="34">
        <v>0.68</v>
      </c>
      <c r="H41" s="34">
        <v>29.43</v>
      </c>
      <c r="I41" s="34">
        <v>176.78094999999999</v>
      </c>
      <c r="J41" s="35">
        <v>3.04</v>
      </c>
      <c r="K41" s="35">
        <v>0.11</v>
      </c>
      <c r="L41" s="35">
        <v>0</v>
      </c>
      <c r="M41" s="35">
        <v>0</v>
      </c>
      <c r="N41" s="35">
        <v>2.86</v>
      </c>
      <c r="O41" s="35">
        <v>24.3</v>
      </c>
      <c r="P41" s="35">
        <v>2.27</v>
      </c>
      <c r="Q41" s="35">
        <v>0</v>
      </c>
      <c r="R41" s="35">
        <v>0</v>
      </c>
      <c r="S41" s="35">
        <v>0.39</v>
      </c>
      <c r="T41" s="35">
        <v>3.22</v>
      </c>
      <c r="U41" s="35">
        <v>307.01</v>
      </c>
      <c r="V41" s="35">
        <v>848.39</v>
      </c>
      <c r="W41" s="35">
        <v>47.59</v>
      </c>
      <c r="X41" s="35">
        <v>40.61</v>
      </c>
      <c r="Y41" s="35">
        <v>116.24</v>
      </c>
      <c r="Z41" s="35">
        <v>1.52</v>
      </c>
      <c r="AA41" s="35">
        <v>25</v>
      </c>
      <c r="AB41" s="35">
        <v>45.48</v>
      </c>
      <c r="AC41" s="35">
        <v>33.4</v>
      </c>
      <c r="AD41" s="35">
        <v>0.23</v>
      </c>
      <c r="AE41" s="35">
        <v>0.16</v>
      </c>
      <c r="AF41" s="35">
        <v>0.14000000000000001</v>
      </c>
      <c r="AG41" s="35">
        <v>1.78</v>
      </c>
      <c r="AH41" s="35">
        <v>3.45</v>
      </c>
      <c r="AI41" s="35">
        <v>7.27</v>
      </c>
      <c r="AJ41" s="35">
        <v>0</v>
      </c>
      <c r="AK41" s="35">
        <v>83.46</v>
      </c>
      <c r="AL41" s="35">
        <v>108.59</v>
      </c>
      <c r="AM41" s="35">
        <v>154.66</v>
      </c>
      <c r="AN41" s="35">
        <v>157.46</v>
      </c>
      <c r="AO41" s="35">
        <v>35.479999999999997</v>
      </c>
      <c r="AP41" s="35">
        <v>101.51</v>
      </c>
      <c r="AQ41" s="35">
        <v>46.46</v>
      </c>
      <c r="AR41" s="35">
        <v>106.78</v>
      </c>
      <c r="AS41" s="35">
        <v>100.89</v>
      </c>
      <c r="AT41" s="35">
        <v>274.83999999999997</v>
      </c>
      <c r="AU41" s="35">
        <v>122.41</v>
      </c>
      <c r="AV41" s="35">
        <v>25.6</v>
      </c>
      <c r="AW41" s="35">
        <v>71.25</v>
      </c>
      <c r="AX41" s="35">
        <v>382.95</v>
      </c>
      <c r="AY41" s="35">
        <v>0</v>
      </c>
      <c r="AZ41" s="35">
        <v>53.58</v>
      </c>
      <c r="BA41" s="35">
        <v>48.74</v>
      </c>
      <c r="BB41" s="35">
        <v>97</v>
      </c>
      <c r="BC41" s="35">
        <v>28.88</v>
      </c>
      <c r="BD41" s="35">
        <v>0.13</v>
      </c>
      <c r="BE41" s="35">
        <v>0.06</v>
      </c>
      <c r="BF41" s="35">
        <v>0.03</v>
      </c>
      <c r="BG41" s="35">
        <v>7.0000000000000007E-2</v>
      </c>
      <c r="BH41" s="35">
        <v>0.08</v>
      </c>
      <c r="BI41" s="35">
        <v>0.38</v>
      </c>
      <c r="BJ41" s="35">
        <v>0</v>
      </c>
      <c r="BK41" s="35">
        <v>1.17</v>
      </c>
      <c r="BL41" s="35">
        <v>0</v>
      </c>
      <c r="BM41" s="35">
        <v>0.35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0.12</v>
      </c>
      <c r="BS41" s="35">
        <v>1.1299999999999999</v>
      </c>
      <c r="BT41" s="35">
        <v>0</v>
      </c>
      <c r="BU41" s="35">
        <v>0</v>
      </c>
      <c r="BV41" s="35">
        <v>0.18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164.83</v>
      </c>
      <c r="CC41" s="34">
        <v>20.94</v>
      </c>
      <c r="CE41" s="32">
        <v>32.58</v>
      </c>
      <c r="CG41" s="32">
        <v>38.590000000000003</v>
      </c>
      <c r="CH41" s="32">
        <v>22.16</v>
      </c>
      <c r="CI41" s="32">
        <v>30.38</v>
      </c>
      <c r="CJ41" s="32">
        <v>603.80999999999995</v>
      </c>
      <c r="CK41" s="32">
        <v>530.95000000000005</v>
      </c>
      <c r="CL41" s="32">
        <v>567.38</v>
      </c>
      <c r="CM41" s="32">
        <v>24.41</v>
      </c>
      <c r="CN41" s="32">
        <v>3.59</v>
      </c>
      <c r="CO41" s="32">
        <v>14</v>
      </c>
      <c r="CP41" s="32">
        <v>0</v>
      </c>
      <c r="CQ41" s="32">
        <v>1</v>
      </c>
      <c r="CR41" s="32">
        <v>12.69</v>
      </c>
    </row>
    <row r="42" spans="1:96" s="32" customFormat="1">
      <c r="A42" s="32" t="str">
        <f>"9/8"</f>
        <v>9/8</v>
      </c>
      <c r="B42" s="33" t="s">
        <v>103</v>
      </c>
      <c r="C42" s="34" t="str">
        <f>"100"</f>
        <v>100</v>
      </c>
      <c r="D42" s="34">
        <v>12.74</v>
      </c>
      <c r="E42" s="34">
        <v>11.78</v>
      </c>
      <c r="F42" s="34">
        <v>14.22</v>
      </c>
      <c r="G42" s="34">
        <v>6.36</v>
      </c>
      <c r="H42" s="34">
        <v>2.91</v>
      </c>
      <c r="I42" s="34">
        <v>191.03884541666673</v>
      </c>
      <c r="J42" s="35">
        <v>5.74</v>
      </c>
      <c r="K42" s="35">
        <v>4.4000000000000004</v>
      </c>
      <c r="L42" s="35">
        <v>0</v>
      </c>
      <c r="M42" s="35">
        <v>0</v>
      </c>
      <c r="N42" s="35">
        <v>1.02</v>
      </c>
      <c r="O42" s="35">
        <v>1.8</v>
      </c>
      <c r="P42" s="35">
        <v>0.09</v>
      </c>
      <c r="Q42" s="35">
        <v>0</v>
      </c>
      <c r="R42" s="35">
        <v>0</v>
      </c>
      <c r="S42" s="35">
        <v>0.23</v>
      </c>
      <c r="T42" s="35">
        <v>1.75</v>
      </c>
      <c r="U42" s="35">
        <v>294.44</v>
      </c>
      <c r="V42" s="35">
        <v>214.05</v>
      </c>
      <c r="W42" s="35">
        <v>30.19</v>
      </c>
      <c r="X42" s="35">
        <v>14.49</v>
      </c>
      <c r="Y42" s="35">
        <v>224.31</v>
      </c>
      <c r="Z42" s="35">
        <v>4.63</v>
      </c>
      <c r="AA42" s="35">
        <v>4841.74</v>
      </c>
      <c r="AB42" s="35">
        <v>601.79999999999995</v>
      </c>
      <c r="AC42" s="35">
        <v>5831.51</v>
      </c>
      <c r="AD42" s="35">
        <v>3.72</v>
      </c>
      <c r="AE42" s="35">
        <v>0.15</v>
      </c>
      <c r="AF42" s="35">
        <v>1.23</v>
      </c>
      <c r="AG42" s="35">
        <v>5.34</v>
      </c>
      <c r="AH42" s="35">
        <v>9.26</v>
      </c>
      <c r="AI42" s="35">
        <v>6.86</v>
      </c>
      <c r="AJ42" s="35">
        <v>0</v>
      </c>
      <c r="AK42" s="35">
        <v>1102.32</v>
      </c>
      <c r="AL42" s="35">
        <v>824.41</v>
      </c>
      <c r="AM42" s="35">
        <v>1501.94</v>
      </c>
      <c r="AN42" s="35">
        <v>1384.77</v>
      </c>
      <c r="AO42" s="35">
        <v>426.37</v>
      </c>
      <c r="AP42" s="35">
        <v>766.61</v>
      </c>
      <c r="AQ42" s="35">
        <v>219.49</v>
      </c>
      <c r="AR42" s="35">
        <v>833.04</v>
      </c>
      <c r="AS42" s="35">
        <v>309.83999999999997</v>
      </c>
      <c r="AT42" s="35">
        <v>293.17</v>
      </c>
      <c r="AU42" s="35">
        <v>506.25</v>
      </c>
      <c r="AV42" s="35">
        <v>481.59</v>
      </c>
      <c r="AW42" s="35">
        <v>266.55</v>
      </c>
      <c r="AX42" s="35">
        <v>946.04</v>
      </c>
      <c r="AY42" s="35">
        <v>0</v>
      </c>
      <c r="AZ42" s="35">
        <v>250.25</v>
      </c>
      <c r="BA42" s="35">
        <v>244.15</v>
      </c>
      <c r="BB42" s="35">
        <v>189.67</v>
      </c>
      <c r="BC42" s="35">
        <v>82.57</v>
      </c>
      <c r="BD42" s="35">
        <v>7.0000000000000007E-2</v>
      </c>
      <c r="BE42" s="35">
        <v>0.03</v>
      </c>
      <c r="BF42" s="35">
        <v>0.02</v>
      </c>
      <c r="BG42" s="35">
        <v>0.04</v>
      </c>
      <c r="BH42" s="35">
        <v>0.04</v>
      </c>
      <c r="BI42" s="35">
        <v>0.19</v>
      </c>
      <c r="BJ42" s="35">
        <v>0</v>
      </c>
      <c r="BK42" s="35">
        <v>0.94</v>
      </c>
      <c r="BL42" s="35">
        <v>0</v>
      </c>
      <c r="BM42" s="35">
        <v>0.43</v>
      </c>
      <c r="BN42" s="35">
        <v>0.02</v>
      </c>
      <c r="BO42" s="35">
        <v>0.04</v>
      </c>
      <c r="BP42" s="35">
        <v>0</v>
      </c>
      <c r="BQ42" s="35">
        <v>0.04</v>
      </c>
      <c r="BR42" s="35">
        <v>0.06</v>
      </c>
      <c r="BS42" s="35">
        <v>1.95</v>
      </c>
      <c r="BT42" s="35">
        <v>0</v>
      </c>
      <c r="BU42" s="35">
        <v>0</v>
      </c>
      <c r="BV42" s="35">
        <v>3.78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102.51</v>
      </c>
      <c r="CC42" s="34">
        <v>47.61</v>
      </c>
      <c r="CE42" s="32">
        <v>4942.04</v>
      </c>
      <c r="CG42" s="32">
        <v>30.74</v>
      </c>
      <c r="CH42" s="32">
        <v>18.79</v>
      </c>
      <c r="CI42" s="32">
        <v>24.77</v>
      </c>
      <c r="CJ42" s="32">
        <v>2437.11</v>
      </c>
      <c r="CK42" s="32">
        <v>1509.8</v>
      </c>
      <c r="CL42" s="32">
        <v>1973.46</v>
      </c>
      <c r="CM42" s="32">
        <v>29.7</v>
      </c>
      <c r="CN42" s="32">
        <v>26.13</v>
      </c>
      <c r="CO42" s="32">
        <v>27.95</v>
      </c>
      <c r="CP42" s="32">
        <v>0</v>
      </c>
      <c r="CQ42" s="32">
        <v>0.57999999999999996</v>
      </c>
      <c r="CR42" s="32">
        <v>28.86</v>
      </c>
    </row>
    <row r="43" spans="1:96" s="32" customFormat="1">
      <c r="A43" s="32" t="str">
        <f>"2"</f>
        <v>2</v>
      </c>
      <c r="B43" s="33" t="s">
        <v>96</v>
      </c>
      <c r="C43" s="34" t="str">
        <f>"37,6"</f>
        <v>37,6</v>
      </c>
      <c r="D43" s="34">
        <v>2.4900000000000002</v>
      </c>
      <c r="E43" s="34">
        <v>0</v>
      </c>
      <c r="F43" s="34">
        <v>0.25</v>
      </c>
      <c r="G43" s="34">
        <v>0.25</v>
      </c>
      <c r="H43" s="34">
        <v>17.63</v>
      </c>
      <c r="I43" s="34">
        <v>84.186776000000009</v>
      </c>
      <c r="J43" s="35">
        <v>0</v>
      </c>
      <c r="K43" s="35">
        <v>0</v>
      </c>
      <c r="L43" s="35">
        <v>0</v>
      </c>
      <c r="M43" s="35">
        <v>0</v>
      </c>
      <c r="N43" s="35">
        <v>0.41</v>
      </c>
      <c r="O43" s="35">
        <v>17.149999999999999</v>
      </c>
      <c r="P43" s="35">
        <v>0.08</v>
      </c>
      <c r="Q43" s="35">
        <v>0</v>
      </c>
      <c r="R43" s="35">
        <v>0</v>
      </c>
      <c r="S43" s="35">
        <v>0</v>
      </c>
      <c r="T43" s="35">
        <v>0.68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120.05</v>
      </c>
      <c r="AL43" s="35">
        <v>124.96</v>
      </c>
      <c r="AM43" s="35">
        <v>191.37</v>
      </c>
      <c r="AN43" s="35">
        <v>63.46</v>
      </c>
      <c r="AO43" s="35">
        <v>37.619999999999997</v>
      </c>
      <c r="AP43" s="35">
        <v>75.239999999999995</v>
      </c>
      <c r="AQ43" s="35">
        <v>28.46</v>
      </c>
      <c r="AR43" s="35">
        <v>136.08000000000001</v>
      </c>
      <c r="AS43" s="35">
        <v>84.4</v>
      </c>
      <c r="AT43" s="35">
        <v>117.76</v>
      </c>
      <c r="AU43" s="35">
        <v>97.15</v>
      </c>
      <c r="AV43" s="35">
        <v>51.03</v>
      </c>
      <c r="AW43" s="35">
        <v>90.29</v>
      </c>
      <c r="AX43" s="35">
        <v>754.99</v>
      </c>
      <c r="AY43" s="35">
        <v>0</v>
      </c>
      <c r="AZ43" s="35">
        <v>245.99</v>
      </c>
      <c r="BA43" s="35">
        <v>106.97</v>
      </c>
      <c r="BB43" s="35">
        <v>70.989999999999995</v>
      </c>
      <c r="BC43" s="35">
        <v>56.26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14.7</v>
      </c>
      <c r="CC43" s="34">
        <v>2.11</v>
      </c>
      <c r="CE43" s="32">
        <v>0</v>
      </c>
      <c r="CG43" s="32">
        <v>0</v>
      </c>
      <c r="CH43" s="32">
        <v>0</v>
      </c>
      <c r="CI43" s="32">
        <v>0</v>
      </c>
      <c r="CJ43" s="32">
        <v>834.73</v>
      </c>
      <c r="CK43" s="32">
        <v>321.58999999999997</v>
      </c>
      <c r="CL43" s="32">
        <v>578.16</v>
      </c>
      <c r="CM43" s="32">
        <v>6.68</v>
      </c>
      <c r="CN43" s="32">
        <v>6.68</v>
      </c>
      <c r="CO43" s="32">
        <v>6.68</v>
      </c>
      <c r="CP43" s="32">
        <v>0</v>
      </c>
      <c r="CQ43" s="32">
        <v>0</v>
      </c>
      <c r="CR43" s="32">
        <v>1.75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1.1599999999999999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0.97</v>
      </c>
    </row>
    <row r="45" spans="1:96" s="28" customFormat="1" ht="24">
      <c r="A45" s="28" t="str">
        <f>"16/10"</f>
        <v>16/10</v>
      </c>
      <c r="B45" s="29" t="s">
        <v>105</v>
      </c>
      <c r="C45" s="30" t="str">
        <f>"180"</f>
        <v>180</v>
      </c>
      <c r="D45" s="30">
        <v>0.84</v>
      </c>
      <c r="E45" s="30">
        <v>0</v>
      </c>
      <c r="F45" s="30">
        <v>0.1</v>
      </c>
      <c r="G45" s="30">
        <v>0.1</v>
      </c>
      <c r="H45" s="30">
        <v>16.559999999999999</v>
      </c>
      <c r="I45" s="30">
        <v>62.722872000000002</v>
      </c>
      <c r="J45" s="31">
        <v>0.02</v>
      </c>
      <c r="K45" s="31">
        <v>0</v>
      </c>
      <c r="L45" s="31">
        <v>0</v>
      </c>
      <c r="M45" s="31">
        <v>0</v>
      </c>
      <c r="N45" s="31">
        <v>12.61</v>
      </c>
      <c r="O45" s="31">
        <v>0.65</v>
      </c>
      <c r="P45" s="31">
        <v>3.3</v>
      </c>
      <c r="Q45" s="31">
        <v>0</v>
      </c>
      <c r="R45" s="31">
        <v>0</v>
      </c>
      <c r="S45" s="31">
        <v>0.43</v>
      </c>
      <c r="T45" s="31">
        <v>0.76</v>
      </c>
      <c r="U45" s="31">
        <v>2.81</v>
      </c>
      <c r="V45" s="31">
        <v>231.84</v>
      </c>
      <c r="W45" s="31">
        <v>23.7</v>
      </c>
      <c r="X45" s="31">
        <v>14.19</v>
      </c>
      <c r="Y45" s="31">
        <v>19.04</v>
      </c>
      <c r="Z45" s="31">
        <v>0.56000000000000005</v>
      </c>
      <c r="AA45" s="31">
        <v>0</v>
      </c>
      <c r="AB45" s="31">
        <v>623.70000000000005</v>
      </c>
      <c r="AC45" s="31">
        <v>115.47</v>
      </c>
      <c r="AD45" s="31">
        <v>0.91</v>
      </c>
      <c r="AE45" s="31">
        <v>0.01</v>
      </c>
      <c r="AF45" s="31">
        <v>0.04</v>
      </c>
      <c r="AG45" s="31">
        <v>0.39</v>
      </c>
      <c r="AH45" s="31">
        <v>0.59</v>
      </c>
      <c r="AI45" s="31">
        <v>18.22</v>
      </c>
      <c r="AJ45" s="31">
        <v>0</v>
      </c>
      <c r="AK45" s="31">
        <v>0.01</v>
      </c>
      <c r="AL45" s="31">
        <v>0.01</v>
      </c>
      <c r="AM45" s="31">
        <v>0.01</v>
      </c>
      <c r="AN45" s="31">
        <v>0.01</v>
      </c>
      <c r="AO45" s="31">
        <v>0</v>
      </c>
      <c r="AP45" s="31">
        <v>0.01</v>
      </c>
      <c r="AQ45" s="31">
        <v>0</v>
      </c>
      <c r="AR45" s="31">
        <v>0.01</v>
      </c>
      <c r="AS45" s="31">
        <v>0.01</v>
      </c>
      <c r="AT45" s="31">
        <v>0.01</v>
      </c>
      <c r="AU45" s="31">
        <v>0.04</v>
      </c>
      <c r="AV45" s="31">
        <v>0</v>
      </c>
      <c r="AW45" s="31">
        <v>0.01</v>
      </c>
      <c r="AX45" s="31">
        <v>0.02</v>
      </c>
      <c r="AY45" s="31">
        <v>0</v>
      </c>
      <c r="AZ45" s="31">
        <v>0.01</v>
      </c>
      <c r="BA45" s="31">
        <v>0.01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0.01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192.33</v>
      </c>
      <c r="CC45" s="30">
        <v>5.6</v>
      </c>
      <c r="CE45" s="28">
        <v>103.95</v>
      </c>
      <c r="CG45" s="28">
        <v>4.75</v>
      </c>
      <c r="CH45" s="28">
        <v>4.75</v>
      </c>
      <c r="CI45" s="28">
        <v>4.75</v>
      </c>
      <c r="CJ45" s="28">
        <v>472.5</v>
      </c>
      <c r="CK45" s="28">
        <v>186.3</v>
      </c>
      <c r="CL45" s="28">
        <v>329.4</v>
      </c>
      <c r="CM45" s="28">
        <v>46.39</v>
      </c>
      <c r="CN45" s="28">
        <v>27.4</v>
      </c>
      <c r="CO45" s="28">
        <v>36.89</v>
      </c>
      <c r="CP45" s="28">
        <v>4.5</v>
      </c>
      <c r="CQ45" s="28">
        <v>0</v>
      </c>
      <c r="CR45" s="28">
        <v>3.39</v>
      </c>
    </row>
    <row r="46" spans="1:96" s="36" customFormat="1" ht="11.4">
      <c r="B46" s="37" t="s">
        <v>114</v>
      </c>
      <c r="C46" s="38"/>
      <c r="D46" s="38">
        <v>25.15</v>
      </c>
      <c r="E46" s="38">
        <v>12.51</v>
      </c>
      <c r="F46" s="38">
        <v>31.25</v>
      </c>
      <c r="G46" s="38">
        <v>18.989999999999998</v>
      </c>
      <c r="H46" s="38">
        <v>102.67</v>
      </c>
      <c r="I46" s="38">
        <v>774.88</v>
      </c>
      <c r="J46" s="39">
        <v>10.86</v>
      </c>
      <c r="K46" s="39">
        <v>11.66</v>
      </c>
      <c r="L46" s="39">
        <v>0</v>
      </c>
      <c r="M46" s="39">
        <v>0</v>
      </c>
      <c r="N46" s="39">
        <v>29.27</v>
      </c>
      <c r="O46" s="39">
        <v>61.78</v>
      </c>
      <c r="P46" s="39">
        <v>11.62</v>
      </c>
      <c r="Q46" s="39">
        <v>0</v>
      </c>
      <c r="R46" s="39">
        <v>0</v>
      </c>
      <c r="S46" s="39">
        <v>1.75</v>
      </c>
      <c r="T46" s="39">
        <v>11.47</v>
      </c>
      <c r="U46" s="39">
        <v>1620.02</v>
      </c>
      <c r="V46" s="39">
        <v>2053.83</v>
      </c>
      <c r="W46" s="39">
        <v>169.87</v>
      </c>
      <c r="X46" s="39">
        <v>124.64</v>
      </c>
      <c r="Y46" s="39">
        <v>496.63</v>
      </c>
      <c r="Z46" s="39">
        <v>9.66</v>
      </c>
      <c r="AA46" s="39">
        <v>4870.5200000000004</v>
      </c>
      <c r="AB46" s="39">
        <v>3168.55</v>
      </c>
      <c r="AC46" s="39">
        <v>6374.3</v>
      </c>
      <c r="AD46" s="39">
        <v>10.31</v>
      </c>
      <c r="AE46" s="39">
        <v>0.47</v>
      </c>
      <c r="AF46" s="39">
        <v>1.52</v>
      </c>
      <c r="AG46" s="39">
        <v>8.83</v>
      </c>
      <c r="AH46" s="39">
        <v>15.96</v>
      </c>
      <c r="AI46" s="39">
        <v>43.11</v>
      </c>
      <c r="AJ46" s="39">
        <v>0</v>
      </c>
      <c r="AK46" s="39">
        <v>1441.86</v>
      </c>
      <c r="AL46" s="39">
        <v>1194.31</v>
      </c>
      <c r="AM46" s="39">
        <v>2138.02</v>
      </c>
      <c r="AN46" s="39">
        <v>1882.69</v>
      </c>
      <c r="AO46" s="39">
        <v>575.35</v>
      </c>
      <c r="AP46" s="39">
        <v>1117.57</v>
      </c>
      <c r="AQ46" s="39">
        <v>352.47</v>
      </c>
      <c r="AR46" s="39">
        <v>1274.8599999999999</v>
      </c>
      <c r="AS46" s="39">
        <v>709.96</v>
      </c>
      <c r="AT46" s="39">
        <v>1001.41</v>
      </c>
      <c r="AU46" s="39">
        <v>1280.94</v>
      </c>
      <c r="AV46" s="39">
        <v>650.63</v>
      </c>
      <c r="AW46" s="39">
        <v>617.23</v>
      </c>
      <c r="AX46" s="39">
        <v>3026.63</v>
      </c>
      <c r="AY46" s="39">
        <v>0</v>
      </c>
      <c r="AZ46" s="39">
        <v>773.59</v>
      </c>
      <c r="BA46" s="39">
        <v>589.36</v>
      </c>
      <c r="BB46" s="39">
        <v>503.06</v>
      </c>
      <c r="BC46" s="39">
        <v>235.97</v>
      </c>
      <c r="BD46" s="39">
        <v>0.19</v>
      </c>
      <c r="BE46" s="39">
        <v>0.09</v>
      </c>
      <c r="BF46" s="39">
        <v>0.05</v>
      </c>
      <c r="BG46" s="39">
        <v>0.11</v>
      </c>
      <c r="BH46" s="39">
        <v>0.12</v>
      </c>
      <c r="BI46" s="39">
        <v>0.57999999999999996</v>
      </c>
      <c r="BJ46" s="39">
        <v>0</v>
      </c>
      <c r="BK46" s="39">
        <v>2.87</v>
      </c>
      <c r="BL46" s="39">
        <v>0</v>
      </c>
      <c r="BM46" s="39">
        <v>1.22</v>
      </c>
      <c r="BN46" s="39">
        <v>0.05</v>
      </c>
      <c r="BO46" s="39">
        <v>0.12</v>
      </c>
      <c r="BP46" s="39">
        <v>0</v>
      </c>
      <c r="BQ46" s="39">
        <v>0.11</v>
      </c>
      <c r="BR46" s="39">
        <v>0.18</v>
      </c>
      <c r="BS46" s="39">
        <v>5.7</v>
      </c>
      <c r="BT46" s="39">
        <v>0</v>
      </c>
      <c r="BU46" s="39">
        <v>0</v>
      </c>
      <c r="BV46" s="39">
        <v>10.67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880.02</v>
      </c>
      <c r="CC46" s="38">
        <f>SUM($CC$38:$CC$45)</f>
        <v>104.64999999999999</v>
      </c>
      <c r="CD46" s="36">
        <f>$I$46/$I$51*100</f>
        <v>24.258361821756388</v>
      </c>
      <c r="CE46" s="36">
        <v>5398.61</v>
      </c>
      <c r="CG46" s="36">
        <v>150.54</v>
      </c>
      <c r="CH46" s="36">
        <v>91.06</v>
      </c>
      <c r="CI46" s="36">
        <v>120.8</v>
      </c>
      <c r="CJ46" s="36">
        <v>6060.69</v>
      </c>
      <c r="CK46" s="36">
        <v>3223.8</v>
      </c>
      <c r="CL46" s="36">
        <v>4642.25</v>
      </c>
      <c r="CM46" s="36">
        <v>162.26</v>
      </c>
      <c r="CN46" s="36">
        <v>90.5</v>
      </c>
      <c r="CO46" s="36">
        <v>126.41</v>
      </c>
      <c r="CP46" s="36">
        <v>5.8</v>
      </c>
      <c r="CQ46" s="36">
        <v>3.38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"11/3"</f>
        <v>11/3</v>
      </c>
      <c r="B48" s="33" t="s">
        <v>109</v>
      </c>
      <c r="C48" s="34" t="str">
        <f>"40"</f>
        <v>40</v>
      </c>
      <c r="D48" s="34">
        <v>5.6</v>
      </c>
      <c r="E48" s="34">
        <v>0</v>
      </c>
      <c r="F48" s="34">
        <v>5.4</v>
      </c>
      <c r="G48" s="34">
        <v>0</v>
      </c>
      <c r="H48" s="34">
        <v>36.68</v>
      </c>
      <c r="I48" s="34">
        <v>215.42400000000001</v>
      </c>
      <c r="J48" s="35">
        <v>0.84</v>
      </c>
      <c r="K48" s="35">
        <v>0</v>
      </c>
      <c r="L48" s="35">
        <v>0</v>
      </c>
      <c r="M48" s="35">
        <v>0</v>
      </c>
      <c r="N48" s="35">
        <v>15.44</v>
      </c>
      <c r="O48" s="35">
        <v>20.32</v>
      </c>
      <c r="P48" s="35">
        <v>0.92</v>
      </c>
      <c r="Q48" s="35">
        <v>0</v>
      </c>
      <c r="R48" s="35">
        <v>0</v>
      </c>
      <c r="S48" s="35">
        <v>0.2</v>
      </c>
      <c r="T48" s="35">
        <v>0.4</v>
      </c>
      <c r="U48" s="35">
        <v>132</v>
      </c>
      <c r="V48" s="35">
        <v>44</v>
      </c>
      <c r="W48" s="35">
        <v>11.6</v>
      </c>
      <c r="X48" s="35">
        <v>8</v>
      </c>
      <c r="Y48" s="35">
        <v>36</v>
      </c>
      <c r="Z48" s="35">
        <v>0.84</v>
      </c>
      <c r="AA48" s="35">
        <v>4</v>
      </c>
      <c r="AB48" s="35">
        <v>3.2</v>
      </c>
      <c r="AC48" s="35">
        <v>4.4000000000000004</v>
      </c>
      <c r="AD48" s="35">
        <v>1.4</v>
      </c>
      <c r="AE48" s="35">
        <v>0.03</v>
      </c>
      <c r="AF48" s="35">
        <v>0.02</v>
      </c>
      <c r="AG48" s="35">
        <v>0.28000000000000003</v>
      </c>
      <c r="AH48" s="35">
        <v>0.76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1.8</v>
      </c>
      <c r="CC48" s="34">
        <v>6.43</v>
      </c>
      <c r="CE48" s="32">
        <v>4.53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5.36</v>
      </c>
    </row>
    <row r="49" spans="1:96" s="28" customFormat="1" ht="24">
      <c r="A49" s="28" t="str">
        <f>""</f>
        <v/>
      </c>
      <c r="B49" s="29" t="s">
        <v>108</v>
      </c>
      <c r="C49" s="30" t="str">
        <f>"135"</f>
        <v>135</v>
      </c>
      <c r="D49" s="30">
        <v>3.92</v>
      </c>
      <c r="E49" s="30">
        <v>5.54</v>
      </c>
      <c r="F49" s="30">
        <v>3.38</v>
      </c>
      <c r="G49" s="30">
        <v>0</v>
      </c>
      <c r="H49" s="30">
        <v>14.85</v>
      </c>
      <c r="I49" s="30">
        <v>106.91999999999999</v>
      </c>
      <c r="J49" s="31">
        <v>1.22</v>
      </c>
      <c r="K49" s="31">
        <v>0</v>
      </c>
      <c r="L49" s="31">
        <v>0</v>
      </c>
      <c r="M49" s="31">
        <v>0</v>
      </c>
      <c r="N49" s="31">
        <v>14.85</v>
      </c>
      <c r="O49" s="31">
        <v>0</v>
      </c>
      <c r="P49" s="31">
        <v>0</v>
      </c>
      <c r="Q49" s="31">
        <v>0</v>
      </c>
      <c r="R49" s="31">
        <v>0</v>
      </c>
      <c r="S49" s="31">
        <v>1.49</v>
      </c>
      <c r="T49" s="31">
        <v>1.22</v>
      </c>
      <c r="U49" s="31">
        <v>67.5</v>
      </c>
      <c r="V49" s="31">
        <v>205.2</v>
      </c>
      <c r="W49" s="31">
        <v>167.4</v>
      </c>
      <c r="X49" s="31">
        <v>20.25</v>
      </c>
      <c r="Y49" s="31">
        <v>128.25</v>
      </c>
      <c r="Z49" s="31">
        <v>0.14000000000000001</v>
      </c>
      <c r="AA49" s="31">
        <v>13.5</v>
      </c>
      <c r="AB49" s="31">
        <v>0</v>
      </c>
      <c r="AC49" s="31">
        <v>13.5</v>
      </c>
      <c r="AD49" s="31">
        <v>0</v>
      </c>
      <c r="AE49" s="31">
        <v>0.04</v>
      </c>
      <c r="AF49" s="31">
        <v>0.2</v>
      </c>
      <c r="AG49" s="31">
        <v>0.27</v>
      </c>
      <c r="AH49" s="31">
        <v>1.62</v>
      </c>
      <c r="AI49" s="31">
        <v>0.81</v>
      </c>
      <c r="AJ49" s="31">
        <v>0</v>
      </c>
      <c r="AK49" s="31">
        <v>436.05</v>
      </c>
      <c r="AL49" s="31">
        <v>405</v>
      </c>
      <c r="AM49" s="31">
        <v>607.5</v>
      </c>
      <c r="AN49" s="31">
        <v>522.45000000000005</v>
      </c>
      <c r="AO49" s="31">
        <v>155.25</v>
      </c>
      <c r="AP49" s="31">
        <v>291.60000000000002</v>
      </c>
      <c r="AQ49" s="31">
        <v>97.2</v>
      </c>
      <c r="AR49" s="31">
        <v>303.75</v>
      </c>
      <c r="AS49" s="31">
        <v>216</v>
      </c>
      <c r="AT49" s="31">
        <v>234.9</v>
      </c>
      <c r="AU49" s="31">
        <v>464.4</v>
      </c>
      <c r="AV49" s="31">
        <v>210.6</v>
      </c>
      <c r="AW49" s="31">
        <v>125.55</v>
      </c>
      <c r="AX49" s="31">
        <v>1210.95</v>
      </c>
      <c r="AY49" s="31">
        <v>0</v>
      </c>
      <c r="AZ49" s="31">
        <v>699.3</v>
      </c>
      <c r="BA49" s="31">
        <v>375.3</v>
      </c>
      <c r="BB49" s="31">
        <v>326.7</v>
      </c>
      <c r="BC49" s="31">
        <v>67.5</v>
      </c>
      <c r="BD49" s="31">
        <v>0.14000000000000001</v>
      </c>
      <c r="BE49" s="31">
        <v>0.09</v>
      </c>
      <c r="BF49" s="31">
        <v>0.05</v>
      </c>
      <c r="BG49" s="31">
        <v>0.11</v>
      </c>
      <c r="BH49" s="31">
        <v>0.12</v>
      </c>
      <c r="BI49" s="31">
        <v>0.61</v>
      </c>
      <c r="BJ49" s="31">
        <v>0.04</v>
      </c>
      <c r="BK49" s="31">
        <v>0.76</v>
      </c>
      <c r="BL49" s="31">
        <v>0.03</v>
      </c>
      <c r="BM49" s="31">
        <v>0.42</v>
      </c>
      <c r="BN49" s="31">
        <v>0.05</v>
      </c>
      <c r="BO49" s="31">
        <v>0</v>
      </c>
      <c r="BP49" s="31">
        <v>0</v>
      </c>
      <c r="BQ49" s="31">
        <v>0.05</v>
      </c>
      <c r="BR49" s="31">
        <v>0.11</v>
      </c>
      <c r="BS49" s="31">
        <v>0.93</v>
      </c>
      <c r="BT49" s="31">
        <v>0.01</v>
      </c>
      <c r="BU49" s="31">
        <v>0</v>
      </c>
      <c r="BV49" s="31">
        <v>0.03</v>
      </c>
      <c r="BW49" s="31">
        <v>0.04</v>
      </c>
      <c r="BX49" s="31">
        <v>0.11</v>
      </c>
      <c r="BY49" s="31">
        <v>0</v>
      </c>
      <c r="BZ49" s="31">
        <v>0</v>
      </c>
      <c r="CA49" s="31">
        <v>0</v>
      </c>
      <c r="CB49" s="31">
        <v>116.78</v>
      </c>
      <c r="CC49" s="30">
        <v>33</v>
      </c>
      <c r="CE49" s="28">
        <v>13.5</v>
      </c>
      <c r="CG49" s="28">
        <v>12.15</v>
      </c>
      <c r="CH49" s="28">
        <v>12.15</v>
      </c>
      <c r="CI49" s="28">
        <v>12.15</v>
      </c>
      <c r="CJ49" s="28">
        <v>0</v>
      </c>
      <c r="CK49" s="28">
        <v>0</v>
      </c>
      <c r="CL49" s="28">
        <v>0</v>
      </c>
      <c r="CM49" s="28">
        <v>2.7</v>
      </c>
      <c r="CN49" s="28">
        <v>2.7</v>
      </c>
      <c r="CO49" s="28">
        <v>2.7</v>
      </c>
      <c r="CP49" s="28">
        <v>0</v>
      </c>
      <c r="CQ49" s="28">
        <v>0</v>
      </c>
      <c r="CR49" s="28">
        <v>27.5</v>
      </c>
    </row>
    <row r="50" spans="1:96" s="36" customFormat="1" ht="11.4">
      <c r="B50" s="37" t="s">
        <v>116</v>
      </c>
      <c r="C50" s="38"/>
      <c r="D50" s="38">
        <v>9.52</v>
      </c>
      <c r="E50" s="38">
        <v>5.54</v>
      </c>
      <c r="F50" s="38">
        <v>8.7799999999999994</v>
      </c>
      <c r="G50" s="38">
        <v>0</v>
      </c>
      <c r="H50" s="38">
        <v>51.53</v>
      </c>
      <c r="I50" s="38">
        <v>322.33999999999997</v>
      </c>
      <c r="J50" s="39">
        <v>2.06</v>
      </c>
      <c r="K50" s="39">
        <v>0</v>
      </c>
      <c r="L50" s="39">
        <v>0</v>
      </c>
      <c r="M50" s="39">
        <v>0</v>
      </c>
      <c r="N50" s="39">
        <v>30.29</v>
      </c>
      <c r="O50" s="39">
        <v>20.32</v>
      </c>
      <c r="P50" s="39">
        <v>0.92</v>
      </c>
      <c r="Q50" s="39">
        <v>0</v>
      </c>
      <c r="R50" s="39">
        <v>0</v>
      </c>
      <c r="S50" s="39">
        <v>1.69</v>
      </c>
      <c r="T50" s="39">
        <v>1.62</v>
      </c>
      <c r="U50" s="39">
        <v>199.5</v>
      </c>
      <c r="V50" s="39">
        <v>249.2</v>
      </c>
      <c r="W50" s="39">
        <v>179</v>
      </c>
      <c r="X50" s="39">
        <v>28.25</v>
      </c>
      <c r="Y50" s="39">
        <v>164.25</v>
      </c>
      <c r="Z50" s="39">
        <v>0.98</v>
      </c>
      <c r="AA50" s="39">
        <v>17.5</v>
      </c>
      <c r="AB50" s="39">
        <v>3.2</v>
      </c>
      <c r="AC50" s="39">
        <v>17.899999999999999</v>
      </c>
      <c r="AD50" s="39">
        <v>1.4</v>
      </c>
      <c r="AE50" s="39">
        <v>7.0000000000000007E-2</v>
      </c>
      <c r="AF50" s="39">
        <v>0.22</v>
      </c>
      <c r="AG50" s="39">
        <v>0.55000000000000004</v>
      </c>
      <c r="AH50" s="39">
        <v>2.38</v>
      </c>
      <c r="AI50" s="39">
        <v>0.81</v>
      </c>
      <c r="AJ50" s="39">
        <v>0</v>
      </c>
      <c r="AK50" s="39">
        <v>436.05</v>
      </c>
      <c r="AL50" s="39">
        <v>405</v>
      </c>
      <c r="AM50" s="39">
        <v>607.5</v>
      </c>
      <c r="AN50" s="39">
        <v>522.45000000000005</v>
      </c>
      <c r="AO50" s="39">
        <v>155.25</v>
      </c>
      <c r="AP50" s="39">
        <v>291.60000000000002</v>
      </c>
      <c r="AQ50" s="39">
        <v>97.2</v>
      </c>
      <c r="AR50" s="39">
        <v>303.75</v>
      </c>
      <c r="AS50" s="39">
        <v>216</v>
      </c>
      <c r="AT50" s="39">
        <v>234.9</v>
      </c>
      <c r="AU50" s="39">
        <v>464.4</v>
      </c>
      <c r="AV50" s="39">
        <v>210.6</v>
      </c>
      <c r="AW50" s="39">
        <v>125.55</v>
      </c>
      <c r="AX50" s="39">
        <v>1210.95</v>
      </c>
      <c r="AY50" s="39">
        <v>0</v>
      </c>
      <c r="AZ50" s="39">
        <v>699.3</v>
      </c>
      <c r="BA50" s="39">
        <v>375.3</v>
      </c>
      <c r="BB50" s="39">
        <v>326.7</v>
      </c>
      <c r="BC50" s="39">
        <v>67.5</v>
      </c>
      <c r="BD50" s="39">
        <v>0.14000000000000001</v>
      </c>
      <c r="BE50" s="39">
        <v>0.09</v>
      </c>
      <c r="BF50" s="39">
        <v>0.05</v>
      </c>
      <c r="BG50" s="39">
        <v>0.11</v>
      </c>
      <c r="BH50" s="39">
        <v>0.12</v>
      </c>
      <c r="BI50" s="39">
        <v>0.61</v>
      </c>
      <c r="BJ50" s="39">
        <v>0.04</v>
      </c>
      <c r="BK50" s="39">
        <v>0.76</v>
      </c>
      <c r="BL50" s="39">
        <v>0.03</v>
      </c>
      <c r="BM50" s="39">
        <v>0.42</v>
      </c>
      <c r="BN50" s="39">
        <v>0.05</v>
      </c>
      <c r="BO50" s="39">
        <v>0</v>
      </c>
      <c r="BP50" s="39">
        <v>0</v>
      </c>
      <c r="BQ50" s="39">
        <v>0.05</v>
      </c>
      <c r="BR50" s="39">
        <v>0.11</v>
      </c>
      <c r="BS50" s="39">
        <v>0.93</v>
      </c>
      <c r="BT50" s="39">
        <v>0.01</v>
      </c>
      <c r="BU50" s="39">
        <v>0</v>
      </c>
      <c r="BV50" s="39">
        <v>0.03</v>
      </c>
      <c r="BW50" s="39">
        <v>0.04</v>
      </c>
      <c r="BX50" s="39">
        <v>0.11</v>
      </c>
      <c r="BY50" s="39">
        <v>0</v>
      </c>
      <c r="BZ50" s="39">
        <v>0</v>
      </c>
      <c r="CA50" s="39">
        <v>0</v>
      </c>
      <c r="CB50" s="39">
        <v>118.58</v>
      </c>
      <c r="CC50" s="38">
        <f>SUM($CC$47:$CC$49)</f>
        <v>39.43</v>
      </c>
      <c r="CD50" s="36">
        <f>$I$50/$I$51*100</f>
        <v>10.091162953779879</v>
      </c>
      <c r="CE50" s="36">
        <v>18.03</v>
      </c>
      <c r="CG50" s="36">
        <v>12.15</v>
      </c>
      <c r="CH50" s="36">
        <v>12.15</v>
      </c>
      <c r="CI50" s="36">
        <v>12.15</v>
      </c>
      <c r="CJ50" s="36">
        <v>0</v>
      </c>
      <c r="CK50" s="36">
        <v>0</v>
      </c>
      <c r="CL50" s="36">
        <v>0</v>
      </c>
      <c r="CM50" s="36">
        <v>2.7</v>
      </c>
      <c r="CN50" s="36">
        <v>2.7</v>
      </c>
      <c r="CO50" s="36">
        <v>2.7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102.67</v>
      </c>
      <c r="E51" s="38">
        <v>50.52</v>
      </c>
      <c r="F51" s="38">
        <v>116.81</v>
      </c>
      <c r="G51" s="38">
        <v>36.22</v>
      </c>
      <c r="H51" s="38">
        <v>441.61</v>
      </c>
      <c r="I51" s="38">
        <v>3194.28</v>
      </c>
      <c r="J51" s="39">
        <v>47.49</v>
      </c>
      <c r="K51" s="39">
        <v>21.44</v>
      </c>
      <c r="L51" s="39">
        <v>0</v>
      </c>
      <c r="M51" s="39">
        <v>0</v>
      </c>
      <c r="N51" s="39">
        <v>132.58000000000001</v>
      </c>
      <c r="O51" s="39">
        <v>280.51</v>
      </c>
      <c r="P51" s="39">
        <v>28.52</v>
      </c>
      <c r="Q51" s="39">
        <v>0</v>
      </c>
      <c r="R51" s="39">
        <v>0</v>
      </c>
      <c r="S51" s="39">
        <v>7.11</v>
      </c>
      <c r="T51" s="39">
        <v>31.09</v>
      </c>
      <c r="U51" s="39">
        <v>4476.6400000000003</v>
      </c>
      <c r="V51" s="39">
        <v>4470.1499999999996</v>
      </c>
      <c r="W51" s="39">
        <v>929.75</v>
      </c>
      <c r="X51" s="39">
        <v>318.52</v>
      </c>
      <c r="Y51" s="39">
        <v>1610.04</v>
      </c>
      <c r="Z51" s="39">
        <v>24.12</v>
      </c>
      <c r="AA51" s="39">
        <v>9648.34</v>
      </c>
      <c r="AB51" s="39">
        <v>5959.37</v>
      </c>
      <c r="AC51" s="39">
        <v>12528.6</v>
      </c>
      <c r="AD51" s="39">
        <v>24.7</v>
      </c>
      <c r="AE51" s="39">
        <v>1.19</v>
      </c>
      <c r="AF51" s="39">
        <v>3.79</v>
      </c>
      <c r="AG51" s="39">
        <v>18.79</v>
      </c>
      <c r="AH51" s="39">
        <v>42.99</v>
      </c>
      <c r="AI51" s="39">
        <v>84.48</v>
      </c>
      <c r="AJ51" s="39">
        <v>0</v>
      </c>
      <c r="AK51" s="39">
        <v>5590.72</v>
      </c>
      <c r="AL51" s="39">
        <v>4700.58</v>
      </c>
      <c r="AM51" s="39">
        <v>8130.02</v>
      </c>
      <c r="AN51" s="39">
        <v>6142.46</v>
      </c>
      <c r="AO51" s="39">
        <v>2159.5700000000002</v>
      </c>
      <c r="AP51" s="39">
        <v>3994.56</v>
      </c>
      <c r="AQ51" s="39">
        <v>1382.5</v>
      </c>
      <c r="AR51" s="39">
        <v>4833.26</v>
      </c>
      <c r="AS51" s="39">
        <v>3125.82</v>
      </c>
      <c r="AT51" s="39">
        <v>3934.29</v>
      </c>
      <c r="AU51" s="39">
        <v>5294.43</v>
      </c>
      <c r="AV51" s="39">
        <v>2656.73</v>
      </c>
      <c r="AW51" s="39">
        <v>2532.92</v>
      </c>
      <c r="AX51" s="39">
        <v>16638.55</v>
      </c>
      <c r="AY51" s="39">
        <v>11.2</v>
      </c>
      <c r="AZ51" s="39">
        <v>5640.55</v>
      </c>
      <c r="BA51" s="39">
        <v>3826.04</v>
      </c>
      <c r="BB51" s="39">
        <v>2793.18</v>
      </c>
      <c r="BC51" s="39">
        <v>1275.25</v>
      </c>
      <c r="BD51" s="39">
        <v>1.56</v>
      </c>
      <c r="BE51" s="39">
        <v>0.8</v>
      </c>
      <c r="BF51" s="39">
        <v>0.5</v>
      </c>
      <c r="BG51" s="39">
        <v>1.2</v>
      </c>
      <c r="BH51" s="39">
        <v>1.3</v>
      </c>
      <c r="BI51" s="39">
        <v>5.53</v>
      </c>
      <c r="BJ51" s="39">
        <v>0.14000000000000001</v>
      </c>
      <c r="BK51" s="39">
        <v>15.96</v>
      </c>
      <c r="BL51" s="39">
        <v>0.09</v>
      </c>
      <c r="BM51" s="39">
        <v>6.1</v>
      </c>
      <c r="BN51" s="39">
        <v>0.24</v>
      </c>
      <c r="BO51" s="39">
        <v>0.21</v>
      </c>
      <c r="BP51" s="39">
        <v>0</v>
      </c>
      <c r="BQ51" s="39">
        <v>0.93</v>
      </c>
      <c r="BR51" s="39">
        <v>1.48</v>
      </c>
      <c r="BS51" s="39">
        <v>19.75</v>
      </c>
      <c r="BT51" s="39">
        <v>0.03</v>
      </c>
      <c r="BU51" s="39">
        <v>0</v>
      </c>
      <c r="BV51" s="39">
        <v>20.3</v>
      </c>
      <c r="BW51" s="39">
        <v>0.22</v>
      </c>
      <c r="BX51" s="39">
        <v>0.22</v>
      </c>
      <c r="BY51" s="39">
        <v>0</v>
      </c>
      <c r="BZ51" s="39">
        <v>0</v>
      </c>
      <c r="CA51" s="39">
        <v>0</v>
      </c>
      <c r="CB51" s="39">
        <v>2780.68</v>
      </c>
      <c r="CC51" s="38">
        <v>374.00000000000011</v>
      </c>
      <c r="CE51" s="36">
        <v>10641.57</v>
      </c>
      <c r="CG51" s="36">
        <v>404.75</v>
      </c>
      <c r="CH51" s="36">
        <v>256.87</v>
      </c>
      <c r="CI51" s="36">
        <v>330.81</v>
      </c>
      <c r="CJ51" s="36">
        <v>18630.240000000002</v>
      </c>
      <c r="CK51" s="36">
        <v>10304.11</v>
      </c>
      <c r="CL51" s="36">
        <v>14467.17</v>
      </c>
      <c r="CM51" s="36">
        <v>438.29</v>
      </c>
      <c r="CN51" s="36">
        <v>264.26</v>
      </c>
      <c r="CO51" s="36">
        <v>351.33</v>
      </c>
      <c r="CP51" s="36">
        <v>23.84</v>
      </c>
      <c r="CQ51" s="36">
        <v>8.3000000000000007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34</v>
      </c>
      <c r="G53" s="16"/>
      <c r="H53" s="16">
        <v>53</v>
      </c>
      <c r="I53" s="16"/>
    </row>
    <row r="54" spans="1:96">
      <c r="A54" s="86" t="s">
        <v>153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135</v>
      </c>
      <c r="F29" s="55">
        <v>33</v>
      </c>
      <c r="G29" s="54">
        <v>106.91999999999999</v>
      </c>
      <c r="H29" s="54">
        <v>3.92</v>
      </c>
      <c r="I29" s="54">
        <v>3.38</v>
      </c>
      <c r="J29" s="56">
        <v>14.85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40</v>
      </c>
      <c r="F30" s="67">
        <v>6.43</v>
      </c>
      <c r="G30" s="66">
        <v>215.42400000000001</v>
      </c>
      <c r="H30" s="66">
        <v>5.6</v>
      </c>
      <c r="I30" s="66">
        <v>5.4</v>
      </c>
      <c r="J30" s="68">
        <v>36.68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45223.292268518519</v>
      </c>
      <c r="C1">
        <f>YEAR(Дата_Сост)</f>
        <v>2023</v>
      </c>
      <c r="D1">
        <f>MONTH(Дата_Сост)</f>
        <v>10</v>
      </c>
      <c r="E1">
        <f>DAY(Дата_Сост)</f>
        <v>24</v>
      </c>
    </row>
    <row r="2" spans="1:5">
      <c r="A2" t="s">
        <v>82</v>
      </c>
      <c r="B2" s="2">
        <v>45216.579872685186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24.10.2023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2023-10-17T08:57:09Z</cp:lastPrinted>
  <dcterms:created xsi:type="dcterms:W3CDTF">2002-09-22T07:35:02Z</dcterms:created>
  <dcterms:modified xsi:type="dcterms:W3CDTF">2023-10-17T08:57:28Z</dcterms:modified>
</cp:coreProperties>
</file>