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<sst xmlns="http://schemas.openxmlformats.org/spreadsheetml/2006/main" count="185" uniqueCount="155">
  <si>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</si>
  <si>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</si>
  <si>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</si>
  <si>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</si>
  <si>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</si>
  <si>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</si>
  <si>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</si>
  <si>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</si>
  <si>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</si>
  <si>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</si>
  <si>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</si>
  <si>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</si>
  <si>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</si>
  <si>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</si>
  <si>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</si>
  <si>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</si>
  <si>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</si>
  <si>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</si>
  <si>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</si>
  <si>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</si>
  <si>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</si>
  <si>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</si>
  <si>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</si>
  <si>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</si>
  <si>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</si>
  <si>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</si>
  <si>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</si>
  <si>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</si>
  <si>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</si>
  <si>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</si>
  <si>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</si>
  <si>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</si>
  <si>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</si>
  <si>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</si>
  <si>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</si>
  <si>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</si>
  <si>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</si>
  <si>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</si>
  <si>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</si>
  <si>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</si>
  <si>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</si>
  <si>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</si>
  <si>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</si>
  <si>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</si>
  <si>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</si>
  <si>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</si>
  <si>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</si>
  <si>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</si>
  <si>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</si>
  <si>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</si>
  <si>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</si>
  <si>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</si>
  <si>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</si>
  <si>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</si>
  <si>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</si>
  <si>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</si>
  <si>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</si>
  <si>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</si>
  <si>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</si>
  <si>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</si>
  <si>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</si>
  <si>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</si>
  <si>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</si>
  <si>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</si>
  <si>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</si>
  <si>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</si>
  <si>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</si>
  <si>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</si>
  <si>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</si>
  <si>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</si>
  <si>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</si>
  <si>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</si>
  <si>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</si>
  <si>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</si>
  <si>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</si>
  <si>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</si>
  <si>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</si>
  <si>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</si>
  <si>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</si>
  <si>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</si>
  <si>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</si>
  <si>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</si>
  <si>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</si>
  <si>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</si>
  <si>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</si>
  <si>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</si>
  <si>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</si>
  <si>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</si>
  <si>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</si>
  <si>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</si>
  <si>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</si>
  <si>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</si>
  <si>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</si>
  <si>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</si>
  <si>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</si>
  <si>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</si>
  <si>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</si>
  <si>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</si>
  <si>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</si>
  <si>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</si>
  <si>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</si>
  <si>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</si>
  <si>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</si>
  <si>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</si>
  <si>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</si>
  <si>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</si>
  <si>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</si>
  <si>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</si>
  <si>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Йогурт "Летний луг" в ассортименте ин/уп 135гр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</si>
  <si>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</si>
  <si>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</si>
  <si>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</si>
  <si>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</si>
  <si>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</si>
  <si>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</si>
  <si>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</si>
  <si>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</si>
  <si>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</si>
  <si>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</si>
  <si>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</si>
  <si>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</si>
  <si>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</si>
  <si>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</si>
  <si>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</si>
  <si>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</si>
  <si>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</si>
  <si>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</si>
  <si>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</si>
  <si>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</si>
  <si>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</si>
  <si>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</si>
  <si>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</si>
  <si>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</si>
  <si>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</si>
  <si>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</si>
  <si>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</si>
  <si>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</si>
  <si>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</si>
  <si>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</si>
  <si>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</si>
  <si>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</si>
  <si>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</si>
  <si>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</si>
  <si>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</si>
  <si>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</si>
  <si>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</si>
  <si>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</si>
  <si>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</si>
  <si>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</si>
  <si>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</si>
  <si>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</si>
  <si>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</si>
  <si>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</si>
  <si>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12 и старше       200,00</t>
  </si>
  <si>
    <t>Итого сумма с 7 до 11 лет 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</si>
</sst>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6" sqref="I3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21.11.2023г.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"21 ноября 2023 г."</f>
        <v>21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20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12.12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9.0399999999999991</v>
      </c>
      <c r="CH12" s="23">
        <v>7.6</v>
      </c>
      <c r="CI12" s="23">
        <v>8.32</v>
      </c>
      <c r="CJ12" s="23">
        <v>1296</v>
      </c>
      <c r="CK12" s="23">
        <v>828</v>
      </c>
      <c r="CL12" s="23">
        <v>1062</v>
      </c>
      <c r="CM12" s="23">
        <v>4</v>
      </c>
      <c r="CN12" s="23">
        <v>2.8</v>
      </c>
      <c r="CO12" s="23">
        <v>3.4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"4"</f>
        <v>4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10.91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6.61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2.2400000000000002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16.940000000000001</v>
      </c>
      <c r="E16" s="29">
        <v>7.64</v>
      </c>
      <c r="F16" s="29">
        <v>18.95</v>
      </c>
      <c r="G16" s="29">
        <v>1.1299999999999999</v>
      </c>
      <c r="H16" s="29">
        <v>66.08</v>
      </c>
      <c r="I16" s="29">
        <v>502.92</v>
      </c>
      <c r="J16" s="30">
        <v>10.19</v>
      </c>
      <c r="K16" s="30">
        <v>0.34</v>
      </c>
      <c r="L16" s="30">
        <v>0</v>
      </c>
      <c r="M16" s="30">
        <v>0</v>
      </c>
      <c r="N16" s="30">
        <v>7.79</v>
      </c>
      <c r="O16" s="30">
        <v>56.08</v>
      </c>
      <c r="P16" s="30">
        <v>2.2000000000000002</v>
      </c>
      <c r="Q16" s="30">
        <v>0</v>
      </c>
      <c r="R16" s="30">
        <v>0</v>
      </c>
      <c r="S16" s="30">
        <v>0.21</v>
      </c>
      <c r="T16" s="30">
        <v>3.21</v>
      </c>
      <c r="U16" s="30">
        <v>548.99</v>
      </c>
      <c r="V16" s="30">
        <v>127.88</v>
      </c>
      <c r="W16" s="30">
        <v>120.67</v>
      </c>
      <c r="X16" s="30">
        <v>16.75</v>
      </c>
      <c r="Y16" s="30">
        <v>174.02</v>
      </c>
      <c r="Z16" s="30">
        <v>2.02</v>
      </c>
      <c r="AA16" s="30">
        <v>168.98</v>
      </c>
      <c r="AB16" s="30">
        <v>80.88</v>
      </c>
      <c r="AC16" s="30">
        <v>202.87</v>
      </c>
      <c r="AD16" s="30">
        <v>1.47</v>
      </c>
      <c r="AE16" s="30">
        <v>0.09</v>
      </c>
      <c r="AF16" s="30">
        <v>0.24</v>
      </c>
      <c r="AG16" s="30">
        <v>0.6</v>
      </c>
      <c r="AH16" s="30">
        <v>4.09</v>
      </c>
      <c r="AI16" s="30">
        <v>0.03</v>
      </c>
      <c r="AJ16" s="30">
        <v>0</v>
      </c>
      <c r="AK16" s="30">
        <v>899.7</v>
      </c>
      <c r="AL16" s="30">
        <v>738.72</v>
      </c>
      <c r="AM16" s="30">
        <v>1334.54</v>
      </c>
      <c r="AN16" s="30">
        <v>740.64</v>
      </c>
      <c r="AO16" s="30">
        <v>359.93</v>
      </c>
      <c r="AP16" s="30">
        <v>613.24</v>
      </c>
      <c r="AQ16" s="30">
        <v>245</v>
      </c>
      <c r="AR16" s="30">
        <v>840.65</v>
      </c>
      <c r="AS16" s="30">
        <v>641.94000000000005</v>
      </c>
      <c r="AT16" s="30">
        <v>760.27</v>
      </c>
      <c r="AU16" s="30">
        <v>946.37</v>
      </c>
      <c r="AV16" s="30">
        <v>465.69</v>
      </c>
      <c r="AW16" s="30">
        <v>519.29</v>
      </c>
      <c r="AX16" s="30">
        <v>3885.51</v>
      </c>
      <c r="AY16" s="30">
        <v>5.6</v>
      </c>
      <c r="AZ16" s="30">
        <v>1254.1400000000001</v>
      </c>
      <c r="BA16" s="30">
        <v>919.89</v>
      </c>
      <c r="BB16" s="30">
        <v>559.63</v>
      </c>
      <c r="BC16" s="30">
        <v>322.39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3.93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3.29</v>
      </c>
      <c r="BT16" s="30">
        <v>0</v>
      </c>
      <c r="BU16" s="30">
        <v>0</v>
      </c>
      <c r="BV16" s="30">
        <v>0.59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433.47</v>
      </c>
      <c r="CC16" s="29">
        <f>SUM($CC$10:$CC$15)</f>
        <v>49.180000000000007</v>
      </c>
      <c r="CD16" s="27">
        <f>$I$16/$I$51*100</f>
        <v>16.549191494402653</v>
      </c>
      <c r="CE16" s="27">
        <v>182.46</v>
      </c>
      <c r="CG16" s="27">
        <v>43.37</v>
      </c>
      <c r="CH16" s="27">
        <v>26.51</v>
      </c>
      <c r="CI16" s="27">
        <v>34.94</v>
      </c>
      <c r="CJ16" s="27">
        <v>2789.47</v>
      </c>
      <c r="CK16" s="27">
        <v>1758.33</v>
      </c>
      <c r="CL16" s="27">
        <v>2273.9</v>
      </c>
      <c r="CM16" s="27">
        <v>47.13</v>
      </c>
      <c r="CN16" s="27">
        <v>30.65</v>
      </c>
      <c r="CO16" s="27">
        <v>38.89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7.22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4.38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11.94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7.24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16.38</v>
      </c>
      <c r="CE20" s="23">
        <v>24.43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0.75</v>
      </c>
      <c r="CR20" s="23">
        <v>9.93</v>
      </c>
    </row>
    <row r="21" spans="1:96" s="23" customFormat="1">
      <c r="A21" s="23" t="str">
        <f>"9/8"</f>
        <v>9/8</v>
      </c>
      <c r="B21" s="24" t="s">
        <v>103</v>
      </c>
      <c r="C21" s="25" t="str">
        <f>"90"</f>
        <v>90</v>
      </c>
      <c r="D21" s="25">
        <v>11.47</v>
      </c>
      <c r="E21" s="25">
        <v>10.61</v>
      </c>
      <c r="F21" s="25">
        <v>12.79</v>
      </c>
      <c r="G21" s="25">
        <v>5.73</v>
      </c>
      <c r="H21" s="25">
        <v>2.62</v>
      </c>
      <c r="I21" s="25">
        <v>171.934960875</v>
      </c>
      <c r="J21" s="26">
        <v>5.16</v>
      </c>
      <c r="K21" s="26">
        <v>3.96</v>
      </c>
      <c r="L21" s="26">
        <v>0</v>
      </c>
      <c r="M21" s="26">
        <v>0</v>
      </c>
      <c r="N21" s="26">
        <v>0.91</v>
      </c>
      <c r="O21" s="26">
        <v>1.62</v>
      </c>
      <c r="P21" s="26">
        <v>0.08</v>
      </c>
      <c r="Q21" s="26">
        <v>0</v>
      </c>
      <c r="R21" s="26">
        <v>0</v>
      </c>
      <c r="S21" s="26">
        <v>0.21</v>
      </c>
      <c r="T21" s="26">
        <v>1.58</v>
      </c>
      <c r="U21" s="26">
        <v>264.99</v>
      </c>
      <c r="V21" s="26">
        <v>192.64</v>
      </c>
      <c r="W21" s="26">
        <v>27.17</v>
      </c>
      <c r="X21" s="26">
        <v>13.04</v>
      </c>
      <c r="Y21" s="26">
        <v>201.88</v>
      </c>
      <c r="Z21" s="26">
        <v>4.17</v>
      </c>
      <c r="AA21" s="26">
        <v>4357.57</v>
      </c>
      <c r="AB21" s="26">
        <v>541.62</v>
      </c>
      <c r="AC21" s="26">
        <v>5248.36</v>
      </c>
      <c r="AD21" s="26">
        <v>3.34</v>
      </c>
      <c r="AE21" s="26">
        <v>0.14000000000000001</v>
      </c>
      <c r="AF21" s="26">
        <v>1.1100000000000001</v>
      </c>
      <c r="AG21" s="26">
        <v>4.8</v>
      </c>
      <c r="AH21" s="26">
        <v>8.33</v>
      </c>
      <c r="AI21" s="26">
        <v>6.18</v>
      </c>
      <c r="AJ21" s="26">
        <v>0</v>
      </c>
      <c r="AK21" s="26">
        <v>992.09</v>
      </c>
      <c r="AL21" s="26">
        <v>741.96</v>
      </c>
      <c r="AM21" s="26">
        <v>1351.75</v>
      </c>
      <c r="AN21" s="26">
        <v>1246.29</v>
      </c>
      <c r="AO21" s="26">
        <v>383.73</v>
      </c>
      <c r="AP21" s="26">
        <v>689.95</v>
      </c>
      <c r="AQ21" s="26">
        <v>197.55</v>
      </c>
      <c r="AR21" s="26">
        <v>749.73</v>
      </c>
      <c r="AS21" s="26">
        <v>278.86</v>
      </c>
      <c r="AT21" s="26">
        <v>263.85000000000002</v>
      </c>
      <c r="AU21" s="26">
        <v>455.63</v>
      </c>
      <c r="AV21" s="26">
        <v>433.43</v>
      </c>
      <c r="AW21" s="26">
        <v>239.9</v>
      </c>
      <c r="AX21" s="26">
        <v>851.43</v>
      </c>
      <c r="AY21" s="26">
        <v>0</v>
      </c>
      <c r="AZ21" s="26">
        <v>225.22</v>
      </c>
      <c r="BA21" s="26">
        <v>219.74</v>
      </c>
      <c r="BB21" s="26">
        <v>170.7</v>
      </c>
      <c r="BC21" s="26">
        <v>74.31</v>
      </c>
      <c r="BD21" s="26">
        <v>0.06</v>
      </c>
      <c r="BE21" s="26">
        <v>0.03</v>
      </c>
      <c r="BF21" s="26">
        <v>0.01</v>
      </c>
      <c r="BG21" s="26">
        <v>0.03</v>
      </c>
      <c r="BH21" s="26">
        <v>0.04</v>
      </c>
      <c r="BI21" s="26">
        <v>0.17</v>
      </c>
      <c r="BJ21" s="26">
        <v>0</v>
      </c>
      <c r="BK21" s="26">
        <v>0.85</v>
      </c>
      <c r="BL21" s="26">
        <v>0</v>
      </c>
      <c r="BM21" s="26">
        <v>0.38</v>
      </c>
      <c r="BN21" s="26">
        <v>0.02</v>
      </c>
      <c r="BO21" s="26">
        <v>0.04</v>
      </c>
      <c r="BP21" s="26">
        <v>0</v>
      </c>
      <c r="BQ21" s="26">
        <v>0.03</v>
      </c>
      <c r="BR21" s="26">
        <v>0.05</v>
      </c>
      <c r="BS21" s="26">
        <v>1.75</v>
      </c>
      <c r="BT21" s="26">
        <v>0</v>
      </c>
      <c r="BU21" s="26">
        <v>0</v>
      </c>
      <c r="BV21" s="26">
        <v>3.4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92.26</v>
      </c>
      <c r="CC21" s="25">
        <v>43.98</v>
      </c>
      <c r="CE21" s="23">
        <v>4447.84</v>
      </c>
      <c r="CG21" s="23">
        <v>27.67</v>
      </c>
      <c r="CH21" s="23">
        <v>16.91</v>
      </c>
      <c r="CI21" s="23">
        <v>22.29</v>
      </c>
      <c r="CJ21" s="23">
        <v>2193.4</v>
      </c>
      <c r="CK21" s="23">
        <v>1358.82</v>
      </c>
      <c r="CL21" s="23">
        <v>1776.11</v>
      </c>
      <c r="CM21" s="23">
        <v>26.73</v>
      </c>
      <c r="CN21" s="23">
        <v>23.52</v>
      </c>
      <c r="CO21" s="23">
        <v>25.15</v>
      </c>
      <c r="CP21" s="23">
        <v>0</v>
      </c>
      <c r="CQ21" s="23">
        <v>0.53</v>
      </c>
      <c r="CR21" s="23">
        <v>26.66</v>
      </c>
    </row>
    <row r="22" spans="1:96" s="23" customFormat="1">
      <c r="A22" s="23" t="str">
        <f>"2"</f>
        <v>2</v>
      </c>
      <c r="B22" s="24" t="s">
        <v>96</v>
      </c>
      <c r="C22" s="25" t="str">
        <f>"27,1"</f>
        <v>27,1</v>
      </c>
      <c r="D22" s="25">
        <v>1.79</v>
      </c>
      <c r="E22" s="25">
        <v>0</v>
      </c>
      <c r="F22" s="25">
        <v>0.18</v>
      </c>
      <c r="G22" s="25">
        <v>0.18</v>
      </c>
      <c r="H22" s="25">
        <v>12.71</v>
      </c>
      <c r="I22" s="25">
        <v>60.677171000000001</v>
      </c>
      <c r="J22" s="26">
        <v>0</v>
      </c>
      <c r="K22" s="26">
        <v>0</v>
      </c>
      <c r="L22" s="26">
        <v>0</v>
      </c>
      <c r="M22" s="26">
        <v>0</v>
      </c>
      <c r="N22" s="26">
        <v>0.3</v>
      </c>
      <c r="O22" s="26">
        <v>12.36</v>
      </c>
      <c r="P22" s="26">
        <v>0.05</v>
      </c>
      <c r="Q22" s="26">
        <v>0</v>
      </c>
      <c r="R22" s="26">
        <v>0</v>
      </c>
      <c r="S22" s="26">
        <v>0</v>
      </c>
      <c r="T22" s="26">
        <v>0.49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86.53</v>
      </c>
      <c r="AL22" s="26">
        <v>90.06</v>
      </c>
      <c r="AM22" s="26">
        <v>137.93</v>
      </c>
      <c r="AN22" s="26">
        <v>45.74</v>
      </c>
      <c r="AO22" s="26">
        <v>27.11</v>
      </c>
      <c r="AP22" s="26">
        <v>54.23</v>
      </c>
      <c r="AQ22" s="26">
        <v>20.51</v>
      </c>
      <c r="AR22" s="26">
        <v>98.08</v>
      </c>
      <c r="AS22" s="26">
        <v>60.83</v>
      </c>
      <c r="AT22" s="26">
        <v>84.88</v>
      </c>
      <c r="AU22" s="26">
        <v>70.02</v>
      </c>
      <c r="AV22" s="26">
        <v>36.78</v>
      </c>
      <c r="AW22" s="26">
        <v>65.069999999999993</v>
      </c>
      <c r="AX22" s="26">
        <v>544.16</v>
      </c>
      <c r="AY22" s="26">
        <v>0</v>
      </c>
      <c r="AZ22" s="26">
        <v>177.3</v>
      </c>
      <c r="BA22" s="26">
        <v>77.099999999999994</v>
      </c>
      <c r="BB22" s="26">
        <v>51.16</v>
      </c>
      <c r="BC22" s="26">
        <v>40.549999999999997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10.6</v>
      </c>
      <c r="CC22" s="25">
        <v>1.52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1.26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106</v>
      </c>
      <c r="C25" s="29"/>
      <c r="D25" s="29">
        <v>21.32</v>
      </c>
      <c r="E25" s="29">
        <v>11.15</v>
      </c>
      <c r="F25" s="29">
        <v>24.96</v>
      </c>
      <c r="G25" s="29">
        <v>14.59</v>
      </c>
      <c r="H25" s="29">
        <v>84.16</v>
      </c>
      <c r="I25" s="29">
        <v>630.05999999999995</v>
      </c>
      <c r="J25" s="30">
        <v>8.9600000000000009</v>
      </c>
      <c r="K25" s="30">
        <v>8.98</v>
      </c>
      <c r="L25" s="30">
        <v>0</v>
      </c>
      <c r="M25" s="30">
        <v>0</v>
      </c>
      <c r="N25" s="30">
        <v>26.9</v>
      </c>
      <c r="O25" s="30">
        <v>47.3</v>
      </c>
      <c r="P25" s="30">
        <v>9.9700000000000006</v>
      </c>
      <c r="Q25" s="30">
        <v>0</v>
      </c>
      <c r="R25" s="30">
        <v>0</v>
      </c>
      <c r="S25" s="30">
        <v>1.35</v>
      </c>
      <c r="T25" s="30">
        <v>9.06</v>
      </c>
      <c r="U25" s="30">
        <v>1265.1300000000001</v>
      </c>
      <c r="V25" s="30">
        <v>1730.09</v>
      </c>
      <c r="W25" s="30">
        <v>145.88999999999999</v>
      </c>
      <c r="X25" s="30">
        <v>105.79</v>
      </c>
      <c r="Y25" s="30">
        <v>423.41</v>
      </c>
      <c r="Z25" s="30">
        <v>8.2899999999999991</v>
      </c>
      <c r="AA25" s="30">
        <v>4379.34</v>
      </c>
      <c r="AB25" s="30">
        <v>2539.54</v>
      </c>
      <c r="AC25" s="30">
        <v>5668.32</v>
      </c>
      <c r="AD25" s="30">
        <v>8.48</v>
      </c>
      <c r="AE25" s="30">
        <v>0.38</v>
      </c>
      <c r="AF25" s="30">
        <v>1.33</v>
      </c>
      <c r="AG25" s="30">
        <v>7.63</v>
      </c>
      <c r="AH25" s="30">
        <v>13.71</v>
      </c>
      <c r="AI25" s="30">
        <v>19.77</v>
      </c>
      <c r="AJ25" s="30">
        <v>0</v>
      </c>
      <c r="AK25" s="30">
        <v>1308.96</v>
      </c>
      <c r="AL25" s="30">
        <v>1065.58</v>
      </c>
      <c r="AM25" s="30">
        <v>1846.79</v>
      </c>
      <c r="AN25" s="30">
        <v>1631.1</v>
      </c>
      <c r="AO25" s="30">
        <v>500.01</v>
      </c>
      <c r="AP25" s="30">
        <v>961.35</v>
      </c>
      <c r="AQ25" s="30">
        <v>300.26</v>
      </c>
      <c r="AR25" s="30">
        <v>1096.04</v>
      </c>
      <c r="AS25" s="30">
        <v>592.34</v>
      </c>
      <c r="AT25" s="30">
        <v>803.4</v>
      </c>
      <c r="AU25" s="30">
        <v>1059.43</v>
      </c>
      <c r="AV25" s="30">
        <v>566.45000000000005</v>
      </c>
      <c r="AW25" s="30">
        <v>517.03</v>
      </c>
      <c r="AX25" s="30">
        <v>2466.62</v>
      </c>
      <c r="AY25" s="30">
        <v>0</v>
      </c>
      <c r="AZ25" s="30">
        <v>638.13</v>
      </c>
      <c r="BA25" s="30">
        <v>491.52</v>
      </c>
      <c r="BB25" s="30">
        <v>413.58</v>
      </c>
      <c r="BC25" s="30">
        <v>194.55</v>
      </c>
      <c r="BD25" s="30">
        <v>0.15</v>
      </c>
      <c r="BE25" s="30">
        <v>7.0000000000000007E-2</v>
      </c>
      <c r="BF25" s="30">
        <v>0.04</v>
      </c>
      <c r="BG25" s="30">
        <v>0.09</v>
      </c>
      <c r="BH25" s="30">
        <v>0.1</v>
      </c>
      <c r="BI25" s="30">
        <v>0.46</v>
      </c>
      <c r="BJ25" s="30">
        <v>0</v>
      </c>
      <c r="BK25" s="30">
        <v>2.2599999999999998</v>
      </c>
      <c r="BL25" s="30">
        <v>0</v>
      </c>
      <c r="BM25" s="30">
        <v>0.95</v>
      </c>
      <c r="BN25" s="30">
        <v>0.04</v>
      </c>
      <c r="BO25" s="30">
        <v>0.09</v>
      </c>
      <c r="BP25" s="30">
        <v>0</v>
      </c>
      <c r="BQ25" s="30">
        <v>0.09</v>
      </c>
      <c r="BR25" s="30">
        <v>0.15</v>
      </c>
      <c r="BS25" s="30">
        <v>4.41</v>
      </c>
      <c r="BT25" s="30">
        <v>0</v>
      </c>
      <c r="BU25" s="30">
        <v>0</v>
      </c>
      <c r="BV25" s="30">
        <v>8.2200000000000006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750.6</v>
      </c>
      <c r="CC25" s="29">
        <f>SUM($CC$17:$CC$24)</f>
        <v>86.999999999999986</v>
      </c>
      <c r="CD25" s="27">
        <f>$I$25/$I$51*100</f>
        <v>20.732887125115994</v>
      </c>
      <c r="CE25" s="27">
        <v>4802.6000000000004</v>
      </c>
      <c r="CG25" s="27">
        <v>123.07</v>
      </c>
      <c r="CH25" s="27">
        <v>75.430000000000007</v>
      </c>
      <c r="CI25" s="27">
        <v>99.25</v>
      </c>
      <c r="CJ25" s="27">
        <v>5811.2</v>
      </c>
      <c r="CK25" s="27">
        <v>2940.47</v>
      </c>
      <c r="CL25" s="27">
        <v>4375.84</v>
      </c>
      <c r="CM25" s="27">
        <v>115.69</v>
      </c>
      <c r="CN25" s="27">
        <v>69.8</v>
      </c>
      <c r="CO25" s="27">
        <v>92.77</v>
      </c>
      <c r="CP25" s="27">
        <v>6.04</v>
      </c>
      <c r="CQ25" s="27">
        <v>2.62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""</f>
        <v/>
      </c>
      <c r="B27" s="24" t="s">
        <v>108</v>
      </c>
      <c r="C27" s="25" t="str">
        <f>"135"</f>
        <v>135</v>
      </c>
      <c r="D27" s="25">
        <v>3.92</v>
      </c>
      <c r="E27" s="25">
        <v>5.54</v>
      </c>
      <c r="F27" s="25">
        <v>3.38</v>
      </c>
      <c r="G27" s="25">
        <v>0</v>
      </c>
      <c r="H27" s="25">
        <v>14.85</v>
      </c>
      <c r="I27" s="25">
        <v>106.91999999999999</v>
      </c>
      <c r="J27" s="26">
        <v>1.22</v>
      </c>
      <c r="K27" s="26">
        <v>0</v>
      </c>
      <c r="L27" s="26">
        <v>0</v>
      </c>
      <c r="M27" s="26">
        <v>0</v>
      </c>
      <c r="N27" s="26">
        <v>14.85</v>
      </c>
      <c r="O27" s="26">
        <v>0</v>
      </c>
      <c r="P27" s="26">
        <v>0</v>
      </c>
      <c r="Q27" s="26">
        <v>0</v>
      </c>
      <c r="R27" s="26">
        <v>0</v>
      </c>
      <c r="S27" s="26">
        <v>1.49</v>
      </c>
      <c r="T27" s="26">
        <v>1.22</v>
      </c>
      <c r="U27" s="26">
        <v>67.5</v>
      </c>
      <c r="V27" s="26">
        <v>205.2</v>
      </c>
      <c r="W27" s="26">
        <v>167.4</v>
      </c>
      <c r="X27" s="26">
        <v>20.25</v>
      </c>
      <c r="Y27" s="26">
        <v>128.25</v>
      </c>
      <c r="Z27" s="26">
        <v>0.14000000000000001</v>
      </c>
      <c r="AA27" s="26">
        <v>13.5</v>
      </c>
      <c r="AB27" s="26">
        <v>0</v>
      </c>
      <c r="AC27" s="26">
        <v>13.5</v>
      </c>
      <c r="AD27" s="26">
        <v>0</v>
      </c>
      <c r="AE27" s="26">
        <v>0.04</v>
      </c>
      <c r="AF27" s="26">
        <v>0.2</v>
      </c>
      <c r="AG27" s="26">
        <v>0.27</v>
      </c>
      <c r="AH27" s="26">
        <v>1.62</v>
      </c>
      <c r="AI27" s="26">
        <v>0.81</v>
      </c>
      <c r="AJ27" s="26">
        <v>0</v>
      </c>
      <c r="AK27" s="26">
        <v>436.05</v>
      </c>
      <c r="AL27" s="26">
        <v>405</v>
      </c>
      <c r="AM27" s="26">
        <v>607.5</v>
      </c>
      <c r="AN27" s="26">
        <v>522.45000000000005</v>
      </c>
      <c r="AO27" s="26">
        <v>155.25</v>
      </c>
      <c r="AP27" s="26">
        <v>291.60000000000002</v>
      </c>
      <c r="AQ27" s="26">
        <v>97.2</v>
      </c>
      <c r="AR27" s="26">
        <v>303.75</v>
      </c>
      <c r="AS27" s="26">
        <v>216</v>
      </c>
      <c r="AT27" s="26">
        <v>234.9</v>
      </c>
      <c r="AU27" s="26">
        <v>464.4</v>
      </c>
      <c r="AV27" s="26">
        <v>210.6</v>
      </c>
      <c r="AW27" s="26">
        <v>125.55</v>
      </c>
      <c r="AX27" s="26">
        <v>1210.95</v>
      </c>
      <c r="AY27" s="26">
        <v>0</v>
      </c>
      <c r="AZ27" s="26">
        <v>699.3</v>
      </c>
      <c r="BA27" s="26">
        <v>375.3</v>
      </c>
      <c r="BB27" s="26">
        <v>326.7</v>
      </c>
      <c r="BC27" s="26">
        <v>67.5</v>
      </c>
      <c r="BD27" s="26">
        <v>0.14000000000000001</v>
      </c>
      <c r="BE27" s="26">
        <v>0.09</v>
      </c>
      <c r="BF27" s="26">
        <v>0.05</v>
      </c>
      <c r="BG27" s="26">
        <v>0.11</v>
      </c>
      <c r="BH27" s="26">
        <v>0.12</v>
      </c>
      <c r="BI27" s="26">
        <v>0.61</v>
      </c>
      <c r="BJ27" s="26">
        <v>0.04</v>
      </c>
      <c r="BK27" s="26">
        <v>0.76</v>
      </c>
      <c r="BL27" s="26">
        <v>0.03</v>
      </c>
      <c r="BM27" s="26">
        <v>0.42</v>
      </c>
      <c r="BN27" s="26">
        <v>0.05</v>
      </c>
      <c r="BO27" s="26">
        <v>0</v>
      </c>
      <c r="BP27" s="26">
        <v>0</v>
      </c>
      <c r="BQ27" s="26">
        <v>0.05</v>
      </c>
      <c r="BR27" s="26">
        <v>0.11</v>
      </c>
      <c r="BS27" s="26">
        <v>0.93</v>
      </c>
      <c r="BT27" s="26">
        <v>0.01</v>
      </c>
      <c r="BU27" s="26">
        <v>0</v>
      </c>
      <c r="BV27" s="26">
        <v>0.03</v>
      </c>
      <c r="BW27" s="26">
        <v>0.04</v>
      </c>
      <c r="BX27" s="26">
        <v>0.11</v>
      </c>
      <c r="BY27" s="26">
        <v>0</v>
      </c>
      <c r="BZ27" s="26">
        <v>0</v>
      </c>
      <c r="CA27" s="26">
        <v>0</v>
      </c>
      <c r="CB27" s="26">
        <v>116.78</v>
      </c>
      <c r="CC27" s="25">
        <v>33</v>
      </c>
      <c r="CE27" s="23">
        <v>13.5</v>
      </c>
      <c r="CG27" s="23">
        <v>12.15</v>
      </c>
      <c r="CH27" s="23">
        <v>12.15</v>
      </c>
      <c r="CI27" s="23">
        <v>12.15</v>
      </c>
      <c r="CJ27" s="23">
        <v>0</v>
      </c>
      <c r="CK27" s="23">
        <v>0</v>
      </c>
      <c r="CL27" s="23">
        <v>0</v>
      </c>
      <c r="CM27" s="23">
        <v>2.7</v>
      </c>
      <c r="CN27" s="23">
        <v>2.7</v>
      </c>
      <c r="CO27" s="23">
        <v>2.7</v>
      </c>
      <c r="CP27" s="23">
        <v>0</v>
      </c>
      <c r="CQ27" s="23">
        <v>0</v>
      </c>
      <c r="CR27" s="23">
        <v>27.5</v>
      </c>
    </row>
    <row r="28" spans="1:96" s="19" customFormat="1">
      <c r="A28" s="19" t="str">
        <f>"11/3"</f>
        <v>11/3</v>
      </c>
      <c r="B28" s="20" t="s">
        <v>109</v>
      </c>
      <c r="C28" s="21" t="str">
        <f>"30"</f>
        <v>30</v>
      </c>
      <c r="D28" s="21">
        <v>4.2</v>
      </c>
      <c r="E28" s="21">
        <v>0</v>
      </c>
      <c r="F28" s="21">
        <v>4.05</v>
      </c>
      <c r="G28" s="21">
        <v>0</v>
      </c>
      <c r="H28" s="21">
        <v>27.51</v>
      </c>
      <c r="I28" s="21">
        <v>161.56799999999998</v>
      </c>
      <c r="J28" s="22">
        <v>0.63</v>
      </c>
      <c r="K28" s="22">
        <v>0</v>
      </c>
      <c r="L28" s="22">
        <v>0</v>
      </c>
      <c r="M28" s="22">
        <v>0</v>
      </c>
      <c r="N28" s="22">
        <v>11.58</v>
      </c>
      <c r="O28" s="22">
        <v>15.24</v>
      </c>
      <c r="P28" s="22">
        <v>0.69</v>
      </c>
      <c r="Q28" s="22">
        <v>0</v>
      </c>
      <c r="R28" s="22">
        <v>0</v>
      </c>
      <c r="S28" s="22">
        <v>0.15</v>
      </c>
      <c r="T28" s="22">
        <v>0.3</v>
      </c>
      <c r="U28" s="22">
        <v>99</v>
      </c>
      <c r="V28" s="22">
        <v>33</v>
      </c>
      <c r="W28" s="22">
        <v>8.6999999999999993</v>
      </c>
      <c r="X28" s="22">
        <v>6</v>
      </c>
      <c r="Y28" s="22">
        <v>27</v>
      </c>
      <c r="Z28" s="22">
        <v>0.63</v>
      </c>
      <c r="AA28" s="22">
        <v>3</v>
      </c>
      <c r="AB28" s="22">
        <v>2.4</v>
      </c>
      <c r="AC28" s="22">
        <v>3.3</v>
      </c>
      <c r="AD28" s="22">
        <v>1.05</v>
      </c>
      <c r="AE28" s="22">
        <v>0.02</v>
      </c>
      <c r="AF28" s="22">
        <v>0.02</v>
      </c>
      <c r="AG28" s="22">
        <v>0.21</v>
      </c>
      <c r="AH28" s="22">
        <v>0.56999999999999995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1.35</v>
      </c>
      <c r="CC28" s="21">
        <v>4.82</v>
      </c>
      <c r="CE28" s="19">
        <v>3.4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4.0199999999999996</v>
      </c>
    </row>
    <row r="29" spans="1:96" s="27" customFormat="1" ht="11.4">
      <c r="B29" s="28" t="s">
        <v>110</v>
      </c>
      <c r="C29" s="29"/>
      <c r="D29" s="29">
        <v>8.1199999999999992</v>
      </c>
      <c r="E29" s="29">
        <v>5.54</v>
      </c>
      <c r="F29" s="29">
        <v>7.43</v>
      </c>
      <c r="G29" s="29">
        <v>0</v>
      </c>
      <c r="H29" s="29">
        <v>42.36</v>
      </c>
      <c r="I29" s="29">
        <v>268.49</v>
      </c>
      <c r="J29" s="30">
        <v>1.85</v>
      </c>
      <c r="K29" s="30">
        <v>0</v>
      </c>
      <c r="L29" s="30">
        <v>0</v>
      </c>
      <c r="M29" s="30">
        <v>0</v>
      </c>
      <c r="N29" s="30">
        <v>26.43</v>
      </c>
      <c r="O29" s="30">
        <v>15.24</v>
      </c>
      <c r="P29" s="30">
        <v>0.69</v>
      </c>
      <c r="Q29" s="30">
        <v>0</v>
      </c>
      <c r="R29" s="30">
        <v>0</v>
      </c>
      <c r="S29" s="30">
        <v>1.64</v>
      </c>
      <c r="T29" s="30">
        <v>1.52</v>
      </c>
      <c r="U29" s="30">
        <v>166.5</v>
      </c>
      <c r="V29" s="30">
        <v>238.2</v>
      </c>
      <c r="W29" s="30">
        <v>176.1</v>
      </c>
      <c r="X29" s="30">
        <v>26.25</v>
      </c>
      <c r="Y29" s="30">
        <v>155.25</v>
      </c>
      <c r="Z29" s="30">
        <v>0.77</v>
      </c>
      <c r="AA29" s="30">
        <v>16.5</v>
      </c>
      <c r="AB29" s="30">
        <v>2.4</v>
      </c>
      <c r="AC29" s="30">
        <v>16.8</v>
      </c>
      <c r="AD29" s="30">
        <v>1.05</v>
      </c>
      <c r="AE29" s="30">
        <v>0.06</v>
      </c>
      <c r="AF29" s="30">
        <v>0.22</v>
      </c>
      <c r="AG29" s="30">
        <v>0.48</v>
      </c>
      <c r="AH29" s="30">
        <v>2.19</v>
      </c>
      <c r="AI29" s="30">
        <v>0.81</v>
      </c>
      <c r="AJ29" s="30">
        <v>0</v>
      </c>
      <c r="AK29" s="30">
        <v>436.05</v>
      </c>
      <c r="AL29" s="30">
        <v>405</v>
      </c>
      <c r="AM29" s="30">
        <v>607.5</v>
      </c>
      <c r="AN29" s="30">
        <v>522.45000000000005</v>
      </c>
      <c r="AO29" s="30">
        <v>155.25</v>
      </c>
      <c r="AP29" s="30">
        <v>291.60000000000002</v>
      </c>
      <c r="AQ29" s="30">
        <v>97.2</v>
      </c>
      <c r="AR29" s="30">
        <v>303.75</v>
      </c>
      <c r="AS29" s="30">
        <v>216</v>
      </c>
      <c r="AT29" s="30">
        <v>234.9</v>
      </c>
      <c r="AU29" s="30">
        <v>464.4</v>
      </c>
      <c r="AV29" s="30">
        <v>210.6</v>
      </c>
      <c r="AW29" s="30">
        <v>125.55</v>
      </c>
      <c r="AX29" s="30">
        <v>1210.95</v>
      </c>
      <c r="AY29" s="30">
        <v>0</v>
      </c>
      <c r="AZ29" s="30">
        <v>699.3</v>
      </c>
      <c r="BA29" s="30">
        <v>375.3</v>
      </c>
      <c r="BB29" s="30">
        <v>326.7</v>
      </c>
      <c r="BC29" s="30">
        <v>67.5</v>
      </c>
      <c r="BD29" s="30">
        <v>0.14000000000000001</v>
      </c>
      <c r="BE29" s="30">
        <v>0.09</v>
      </c>
      <c r="BF29" s="30">
        <v>0.05</v>
      </c>
      <c r="BG29" s="30">
        <v>0.11</v>
      </c>
      <c r="BH29" s="30">
        <v>0.12</v>
      </c>
      <c r="BI29" s="30">
        <v>0.61</v>
      </c>
      <c r="BJ29" s="30">
        <v>0.04</v>
      </c>
      <c r="BK29" s="30">
        <v>0.76</v>
      </c>
      <c r="BL29" s="30">
        <v>0.03</v>
      </c>
      <c r="BM29" s="30">
        <v>0.42</v>
      </c>
      <c r="BN29" s="30">
        <v>0.05</v>
      </c>
      <c r="BO29" s="30">
        <v>0</v>
      </c>
      <c r="BP29" s="30">
        <v>0</v>
      </c>
      <c r="BQ29" s="30">
        <v>0.05</v>
      </c>
      <c r="BR29" s="30">
        <v>0.11</v>
      </c>
      <c r="BS29" s="30">
        <v>0.93</v>
      </c>
      <c r="BT29" s="30">
        <v>0.01</v>
      </c>
      <c r="BU29" s="30">
        <v>0</v>
      </c>
      <c r="BV29" s="30">
        <v>0.03</v>
      </c>
      <c r="BW29" s="30">
        <v>0.04</v>
      </c>
      <c r="BX29" s="30">
        <v>0.11</v>
      </c>
      <c r="BY29" s="30">
        <v>0</v>
      </c>
      <c r="BZ29" s="30">
        <v>0</v>
      </c>
      <c r="CA29" s="30">
        <v>0</v>
      </c>
      <c r="CB29" s="30">
        <v>118.13</v>
      </c>
      <c r="CC29" s="29">
        <f>SUM($CC$26:$CC$28)</f>
        <v>37.82</v>
      </c>
      <c r="CD29" s="27">
        <f>$I$29/$I$51*100</f>
        <v>8.8349885157324604</v>
      </c>
      <c r="CE29" s="27">
        <v>16.899999999999999</v>
      </c>
      <c r="CG29" s="27">
        <v>12.15</v>
      </c>
      <c r="CH29" s="27">
        <v>12.15</v>
      </c>
      <c r="CI29" s="27">
        <v>12.15</v>
      </c>
      <c r="CJ29" s="27">
        <v>0</v>
      </c>
      <c r="CK29" s="27">
        <v>0</v>
      </c>
      <c r="CL29" s="27">
        <v>0</v>
      </c>
      <c r="CM29" s="27">
        <v>2.7</v>
      </c>
      <c r="CN29" s="27">
        <v>2.7</v>
      </c>
      <c r="CO29" s="27">
        <v>2.7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23.8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14.43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14.85</v>
      </c>
      <c r="CE33" s="23">
        <v>104</v>
      </c>
      <c r="CG33" s="23">
        <v>9.0399999999999991</v>
      </c>
      <c r="CH33" s="23">
        <v>7.6</v>
      </c>
      <c r="CI33" s="23">
        <v>8.32</v>
      </c>
      <c r="CJ33" s="23">
        <v>1296</v>
      </c>
      <c r="CK33" s="23">
        <v>828</v>
      </c>
      <c r="CL33" s="23">
        <v>1062</v>
      </c>
      <c r="CM33" s="23">
        <v>4</v>
      </c>
      <c r="CN33" s="23">
        <v>2.8</v>
      </c>
      <c r="CO33" s="23">
        <v>3.4</v>
      </c>
      <c r="CP33" s="23">
        <v>0</v>
      </c>
      <c r="CQ33" s="23">
        <v>0</v>
      </c>
      <c r="CR33" s="23">
        <v>9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16.36</v>
      </c>
      <c r="CE34" s="23">
        <v>67.5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9.92</v>
      </c>
    </row>
    <row r="35" spans="1:96" s="23" customFormat="1">
      <c r="A35" s="23" t="str">
        <f>"2"</f>
        <v>2</v>
      </c>
      <c r="B35" s="24" t="s">
        <v>96</v>
      </c>
      <c r="C35" s="25" t="str">
        <f>"45"</f>
        <v>45</v>
      </c>
      <c r="D35" s="25">
        <v>2.98</v>
      </c>
      <c r="E35" s="25">
        <v>0</v>
      </c>
      <c r="F35" s="25">
        <v>0.3</v>
      </c>
      <c r="G35" s="25">
        <v>0.3</v>
      </c>
      <c r="H35" s="25">
        <v>21.11</v>
      </c>
      <c r="I35" s="25">
        <v>100.75545</v>
      </c>
      <c r="J35" s="26">
        <v>0</v>
      </c>
      <c r="K35" s="26">
        <v>0</v>
      </c>
      <c r="L35" s="26">
        <v>0</v>
      </c>
      <c r="M35" s="26">
        <v>0</v>
      </c>
      <c r="N35" s="26">
        <v>0.5</v>
      </c>
      <c r="O35" s="26">
        <v>20.52</v>
      </c>
      <c r="P35" s="26">
        <v>0.09</v>
      </c>
      <c r="Q35" s="26">
        <v>0</v>
      </c>
      <c r="R35" s="26">
        <v>0</v>
      </c>
      <c r="S35" s="26">
        <v>0</v>
      </c>
      <c r="T35" s="26">
        <v>0.81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143.68</v>
      </c>
      <c r="AL35" s="26">
        <v>149.55000000000001</v>
      </c>
      <c r="AM35" s="26">
        <v>229.03</v>
      </c>
      <c r="AN35" s="26">
        <v>75.95</v>
      </c>
      <c r="AO35" s="26">
        <v>45.02</v>
      </c>
      <c r="AP35" s="26">
        <v>90.05</v>
      </c>
      <c r="AQ35" s="26">
        <v>34.06</v>
      </c>
      <c r="AR35" s="26">
        <v>162.86000000000001</v>
      </c>
      <c r="AS35" s="26">
        <v>101.01</v>
      </c>
      <c r="AT35" s="26">
        <v>140.94</v>
      </c>
      <c r="AU35" s="26">
        <v>116.28</v>
      </c>
      <c r="AV35" s="26">
        <v>61.07</v>
      </c>
      <c r="AW35" s="26">
        <v>108.05</v>
      </c>
      <c r="AX35" s="26">
        <v>903.58</v>
      </c>
      <c r="AY35" s="26">
        <v>0</v>
      </c>
      <c r="AZ35" s="26">
        <v>294.41000000000003</v>
      </c>
      <c r="BA35" s="26">
        <v>128.02000000000001</v>
      </c>
      <c r="BB35" s="26">
        <v>84.96</v>
      </c>
      <c r="BC35" s="26">
        <v>67.34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0.12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17.600000000000001</v>
      </c>
      <c r="CC35" s="25">
        <v>2.52</v>
      </c>
      <c r="CE35" s="23">
        <v>0</v>
      </c>
      <c r="CG35" s="23">
        <v>0</v>
      </c>
      <c r="CH35" s="23">
        <v>0</v>
      </c>
      <c r="CI35" s="23">
        <v>0</v>
      </c>
      <c r="CJ35" s="23">
        <v>715.48</v>
      </c>
      <c r="CK35" s="23">
        <v>275.64999999999998</v>
      </c>
      <c r="CL35" s="23">
        <v>495.56</v>
      </c>
      <c r="CM35" s="23">
        <v>5.72</v>
      </c>
      <c r="CN35" s="23">
        <v>5.72</v>
      </c>
      <c r="CO35" s="23">
        <v>5.72</v>
      </c>
      <c r="CP35" s="23">
        <v>0</v>
      </c>
      <c r="CQ35" s="23">
        <v>0</v>
      </c>
      <c r="CR35" s="23">
        <v>2.1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19.03</v>
      </c>
      <c r="E37" s="29">
        <v>8.15</v>
      </c>
      <c r="F37" s="29">
        <v>23.91</v>
      </c>
      <c r="G37" s="29">
        <v>1.32</v>
      </c>
      <c r="H37" s="29">
        <v>76.290000000000006</v>
      </c>
      <c r="I37" s="29">
        <v>596.94000000000005</v>
      </c>
      <c r="J37" s="30">
        <v>13.36</v>
      </c>
      <c r="K37" s="30">
        <v>0.47</v>
      </c>
      <c r="L37" s="30">
        <v>0</v>
      </c>
      <c r="M37" s="30">
        <v>0</v>
      </c>
      <c r="N37" s="30">
        <v>8.11</v>
      </c>
      <c r="O37" s="30">
        <v>65.569999999999993</v>
      </c>
      <c r="P37" s="30">
        <v>2.6</v>
      </c>
      <c r="Q37" s="30">
        <v>0</v>
      </c>
      <c r="R37" s="30">
        <v>0</v>
      </c>
      <c r="S37" s="30">
        <v>0.25</v>
      </c>
      <c r="T37" s="30">
        <v>3.73</v>
      </c>
      <c r="U37" s="30">
        <v>643.79999999999995</v>
      </c>
      <c r="V37" s="30">
        <v>142.46</v>
      </c>
      <c r="W37" s="30">
        <v>140.16999999999999</v>
      </c>
      <c r="X37" s="30">
        <v>19.02</v>
      </c>
      <c r="Y37" s="30">
        <v>193.47</v>
      </c>
      <c r="Z37" s="30">
        <v>2.2200000000000002</v>
      </c>
      <c r="AA37" s="30">
        <v>194.5</v>
      </c>
      <c r="AB37" s="30">
        <v>101</v>
      </c>
      <c r="AC37" s="30">
        <v>235.63</v>
      </c>
      <c r="AD37" s="30">
        <v>1.73</v>
      </c>
      <c r="AE37" s="30">
        <v>0.1</v>
      </c>
      <c r="AF37" s="30">
        <v>0.25</v>
      </c>
      <c r="AG37" s="30">
        <v>0.71</v>
      </c>
      <c r="AH37" s="30">
        <v>4.5999999999999996</v>
      </c>
      <c r="AI37" s="30">
        <v>0.04</v>
      </c>
      <c r="AJ37" s="30">
        <v>0</v>
      </c>
      <c r="AK37" s="30">
        <v>1005.19</v>
      </c>
      <c r="AL37" s="30">
        <v>826.51</v>
      </c>
      <c r="AM37" s="30">
        <v>1495.4</v>
      </c>
      <c r="AN37" s="30">
        <v>809.89</v>
      </c>
      <c r="AO37" s="30">
        <v>394.08</v>
      </c>
      <c r="AP37" s="30">
        <v>679.78</v>
      </c>
      <c r="AQ37" s="30">
        <v>275.47000000000003</v>
      </c>
      <c r="AR37" s="30">
        <v>942.92</v>
      </c>
      <c r="AS37" s="30">
        <v>705.36</v>
      </c>
      <c r="AT37" s="30">
        <v>837.72</v>
      </c>
      <c r="AU37" s="30">
        <v>1027.99</v>
      </c>
      <c r="AV37" s="30">
        <v>526.02</v>
      </c>
      <c r="AW37" s="30">
        <v>580.96</v>
      </c>
      <c r="AX37" s="30">
        <v>4442.33</v>
      </c>
      <c r="AY37" s="30">
        <v>5.6</v>
      </c>
      <c r="AZ37" s="30">
        <v>1447.2</v>
      </c>
      <c r="BA37" s="30">
        <v>1018.63</v>
      </c>
      <c r="BB37" s="30">
        <v>626.32000000000005</v>
      </c>
      <c r="BC37" s="30">
        <v>357.86</v>
      </c>
      <c r="BD37" s="30">
        <v>0.55000000000000004</v>
      </c>
      <c r="BE37" s="30">
        <v>0.26</v>
      </c>
      <c r="BF37" s="30">
        <v>0.18</v>
      </c>
      <c r="BG37" s="30">
        <v>0.45</v>
      </c>
      <c r="BH37" s="30">
        <v>0.48</v>
      </c>
      <c r="BI37" s="30">
        <v>1.89</v>
      </c>
      <c r="BJ37" s="30">
        <v>0.03</v>
      </c>
      <c r="BK37" s="30">
        <v>5.37</v>
      </c>
      <c r="BL37" s="30">
        <v>0.02</v>
      </c>
      <c r="BM37" s="30">
        <v>1.78</v>
      </c>
      <c r="BN37" s="30">
        <v>0.02</v>
      </c>
      <c r="BO37" s="30">
        <v>0</v>
      </c>
      <c r="BP37" s="30">
        <v>0</v>
      </c>
      <c r="BQ37" s="30">
        <v>0.36</v>
      </c>
      <c r="BR37" s="30">
        <v>0.54</v>
      </c>
      <c r="BS37" s="30">
        <v>4.4800000000000004</v>
      </c>
      <c r="BT37" s="30">
        <v>0</v>
      </c>
      <c r="BU37" s="30">
        <v>0</v>
      </c>
      <c r="BV37" s="30">
        <v>0.72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472.04</v>
      </c>
      <c r="CC37" s="29">
        <f>SUM($CC$31:$CC$36)</f>
        <v>58.71</v>
      </c>
      <c r="CD37" s="27">
        <f>$I$37/$I$51*100</f>
        <v>19.643033426128849</v>
      </c>
      <c r="CE37" s="27">
        <v>211.33</v>
      </c>
      <c r="CG37" s="27">
        <v>58.92</v>
      </c>
      <c r="CH37" s="27">
        <v>35.01</v>
      </c>
      <c r="CI37" s="27">
        <v>46.97</v>
      </c>
      <c r="CJ37" s="27">
        <v>3520.96</v>
      </c>
      <c r="CK37" s="27">
        <v>2204.87</v>
      </c>
      <c r="CL37" s="27">
        <v>2862.92</v>
      </c>
      <c r="CM37" s="27">
        <v>63.98</v>
      </c>
      <c r="CN37" s="27">
        <v>42.02</v>
      </c>
      <c r="CO37" s="27">
        <v>53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12.04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7.3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14.93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9.0500000000000007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19.66</v>
      </c>
      <c r="CE41" s="23">
        <v>29.32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0.9</v>
      </c>
      <c r="CR41" s="23">
        <v>11.92</v>
      </c>
    </row>
    <row r="42" spans="1:96" s="23" customFormat="1">
      <c r="A42" s="23" t="str">
        <f>"9/8"</f>
        <v>9/8</v>
      </c>
      <c r="B42" s="24" t="s">
        <v>103</v>
      </c>
      <c r="C42" s="25" t="str">
        <f>"100"</f>
        <v>100</v>
      </c>
      <c r="D42" s="25">
        <v>12.74</v>
      </c>
      <c r="E42" s="25">
        <v>11.78</v>
      </c>
      <c r="F42" s="25">
        <v>14.22</v>
      </c>
      <c r="G42" s="25">
        <v>6.36</v>
      </c>
      <c r="H42" s="25">
        <v>2.91</v>
      </c>
      <c r="I42" s="25">
        <v>191.03884541666687</v>
      </c>
      <c r="J42" s="26">
        <v>5.74</v>
      </c>
      <c r="K42" s="26">
        <v>4.4000000000000004</v>
      </c>
      <c r="L42" s="26">
        <v>0</v>
      </c>
      <c r="M42" s="26">
        <v>0</v>
      </c>
      <c r="N42" s="26">
        <v>1.02</v>
      </c>
      <c r="O42" s="26">
        <v>1.8</v>
      </c>
      <c r="P42" s="26">
        <v>0.09</v>
      </c>
      <c r="Q42" s="26">
        <v>0</v>
      </c>
      <c r="R42" s="26">
        <v>0</v>
      </c>
      <c r="S42" s="26">
        <v>0.23</v>
      </c>
      <c r="T42" s="26">
        <v>1.75</v>
      </c>
      <c r="U42" s="26">
        <v>294.44</v>
      </c>
      <c r="V42" s="26">
        <v>214.05</v>
      </c>
      <c r="W42" s="26">
        <v>30.19</v>
      </c>
      <c r="X42" s="26">
        <v>14.49</v>
      </c>
      <c r="Y42" s="26">
        <v>224.31</v>
      </c>
      <c r="Z42" s="26">
        <v>4.63</v>
      </c>
      <c r="AA42" s="26">
        <v>4841.74</v>
      </c>
      <c r="AB42" s="26">
        <v>601.79999999999995</v>
      </c>
      <c r="AC42" s="26">
        <v>5831.51</v>
      </c>
      <c r="AD42" s="26">
        <v>3.72</v>
      </c>
      <c r="AE42" s="26">
        <v>0.15</v>
      </c>
      <c r="AF42" s="26">
        <v>1.23</v>
      </c>
      <c r="AG42" s="26">
        <v>5.34</v>
      </c>
      <c r="AH42" s="26">
        <v>9.26</v>
      </c>
      <c r="AI42" s="26">
        <v>6.86</v>
      </c>
      <c r="AJ42" s="26">
        <v>0</v>
      </c>
      <c r="AK42" s="26">
        <v>1102.32</v>
      </c>
      <c r="AL42" s="26">
        <v>824.41</v>
      </c>
      <c r="AM42" s="26">
        <v>1501.94</v>
      </c>
      <c r="AN42" s="26">
        <v>1384.77</v>
      </c>
      <c r="AO42" s="26">
        <v>426.37</v>
      </c>
      <c r="AP42" s="26">
        <v>766.61</v>
      </c>
      <c r="AQ42" s="26">
        <v>219.49</v>
      </c>
      <c r="AR42" s="26">
        <v>833.04</v>
      </c>
      <c r="AS42" s="26">
        <v>309.83999999999997</v>
      </c>
      <c r="AT42" s="26">
        <v>293.17</v>
      </c>
      <c r="AU42" s="26">
        <v>506.25</v>
      </c>
      <c r="AV42" s="26">
        <v>481.59</v>
      </c>
      <c r="AW42" s="26">
        <v>266.55</v>
      </c>
      <c r="AX42" s="26">
        <v>946.04</v>
      </c>
      <c r="AY42" s="26">
        <v>0</v>
      </c>
      <c r="AZ42" s="26">
        <v>250.25</v>
      </c>
      <c r="BA42" s="26">
        <v>244.15</v>
      </c>
      <c r="BB42" s="26">
        <v>189.67</v>
      </c>
      <c r="BC42" s="26">
        <v>82.57</v>
      </c>
      <c r="BD42" s="26">
        <v>7.0000000000000007E-2</v>
      </c>
      <c r="BE42" s="26">
        <v>0.03</v>
      </c>
      <c r="BF42" s="26">
        <v>0.02</v>
      </c>
      <c r="BG42" s="26">
        <v>0.04</v>
      </c>
      <c r="BH42" s="26">
        <v>0.04</v>
      </c>
      <c r="BI42" s="26">
        <v>0.19</v>
      </c>
      <c r="BJ42" s="26">
        <v>0</v>
      </c>
      <c r="BK42" s="26">
        <v>0.94</v>
      </c>
      <c r="BL42" s="26">
        <v>0</v>
      </c>
      <c r="BM42" s="26">
        <v>0.43</v>
      </c>
      <c r="BN42" s="26">
        <v>0.02</v>
      </c>
      <c r="BO42" s="26">
        <v>0.04</v>
      </c>
      <c r="BP42" s="26">
        <v>0</v>
      </c>
      <c r="BQ42" s="26">
        <v>0.04</v>
      </c>
      <c r="BR42" s="26">
        <v>0.06</v>
      </c>
      <c r="BS42" s="26">
        <v>1.95</v>
      </c>
      <c r="BT42" s="26">
        <v>0</v>
      </c>
      <c r="BU42" s="26">
        <v>0</v>
      </c>
      <c r="BV42" s="26">
        <v>3.78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102.51</v>
      </c>
      <c r="CC42" s="25">
        <v>48.87</v>
      </c>
      <c r="CE42" s="23">
        <v>4942.04</v>
      </c>
      <c r="CG42" s="23">
        <v>30.74</v>
      </c>
      <c r="CH42" s="23">
        <v>18.79</v>
      </c>
      <c r="CI42" s="23">
        <v>24.77</v>
      </c>
      <c r="CJ42" s="23">
        <v>2437.11</v>
      </c>
      <c r="CK42" s="23">
        <v>1509.8</v>
      </c>
      <c r="CL42" s="23">
        <v>1973.46</v>
      </c>
      <c r="CM42" s="23">
        <v>29.7</v>
      </c>
      <c r="CN42" s="23">
        <v>26.13</v>
      </c>
      <c r="CO42" s="23">
        <v>27.95</v>
      </c>
      <c r="CP42" s="23">
        <v>0</v>
      </c>
      <c r="CQ42" s="23">
        <v>0.57999999999999996</v>
      </c>
      <c r="CR42" s="23">
        <v>29.62</v>
      </c>
    </row>
    <row r="43" spans="1:96" s="23" customFormat="1">
      <c r="A43" s="23" t="str">
        <f>"2"</f>
        <v>2</v>
      </c>
      <c r="B43" s="24" t="s">
        <v>96</v>
      </c>
      <c r="C43" s="25" t="str">
        <f>"44,5"</f>
        <v>44,5</v>
      </c>
      <c r="D43" s="25">
        <v>2.94</v>
      </c>
      <c r="E43" s="25">
        <v>0</v>
      </c>
      <c r="F43" s="25">
        <v>0.28999999999999998</v>
      </c>
      <c r="G43" s="25">
        <v>0.28999999999999998</v>
      </c>
      <c r="H43" s="25">
        <v>20.87</v>
      </c>
      <c r="I43" s="25">
        <v>99.635944999999992</v>
      </c>
      <c r="J43" s="26">
        <v>0</v>
      </c>
      <c r="K43" s="26">
        <v>0</v>
      </c>
      <c r="L43" s="26">
        <v>0</v>
      </c>
      <c r="M43" s="26">
        <v>0</v>
      </c>
      <c r="N43" s="26">
        <v>0.49</v>
      </c>
      <c r="O43" s="26">
        <v>20.29</v>
      </c>
      <c r="P43" s="26">
        <v>0.09</v>
      </c>
      <c r="Q43" s="26">
        <v>0</v>
      </c>
      <c r="R43" s="26">
        <v>0</v>
      </c>
      <c r="S43" s="26">
        <v>0</v>
      </c>
      <c r="T43" s="26">
        <v>0.8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142.08000000000001</v>
      </c>
      <c r="AL43" s="26">
        <v>147.88999999999999</v>
      </c>
      <c r="AM43" s="26">
        <v>226.48</v>
      </c>
      <c r="AN43" s="26">
        <v>75.11</v>
      </c>
      <c r="AO43" s="26">
        <v>44.52</v>
      </c>
      <c r="AP43" s="26">
        <v>89.04</v>
      </c>
      <c r="AQ43" s="26">
        <v>33.68</v>
      </c>
      <c r="AR43" s="26">
        <v>161.05000000000001</v>
      </c>
      <c r="AS43" s="26">
        <v>99.88</v>
      </c>
      <c r="AT43" s="26">
        <v>139.37</v>
      </c>
      <c r="AU43" s="26">
        <v>114.98</v>
      </c>
      <c r="AV43" s="26">
        <v>60.4</v>
      </c>
      <c r="AW43" s="26">
        <v>106.85</v>
      </c>
      <c r="AX43" s="26">
        <v>893.54</v>
      </c>
      <c r="AY43" s="26">
        <v>0</v>
      </c>
      <c r="AZ43" s="26">
        <v>291.14</v>
      </c>
      <c r="BA43" s="26">
        <v>126.6</v>
      </c>
      <c r="BB43" s="26">
        <v>84.01</v>
      </c>
      <c r="BC43" s="26">
        <v>66.59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17.399999999999999</v>
      </c>
      <c r="CC43" s="25">
        <v>2.4900000000000002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2.08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"6/10"</f>
        <v>6/10</v>
      </c>
      <c r="B45" s="20" t="s">
        <v>105</v>
      </c>
      <c r="C45" s="21" t="str">
        <f>"180"</f>
        <v>180</v>
      </c>
      <c r="D45" s="21">
        <v>0.92</v>
      </c>
      <c r="E45" s="21">
        <v>0</v>
      </c>
      <c r="F45" s="21">
        <v>0.05</v>
      </c>
      <c r="G45" s="21">
        <v>0.05</v>
      </c>
      <c r="H45" s="21">
        <v>16.46</v>
      </c>
      <c r="I45" s="21">
        <v>62.114543999999995</v>
      </c>
      <c r="J45" s="22">
        <v>0.02</v>
      </c>
      <c r="K45" s="22">
        <v>0</v>
      </c>
      <c r="L45" s="22">
        <v>0</v>
      </c>
      <c r="M45" s="22">
        <v>0</v>
      </c>
      <c r="N45" s="22">
        <v>12.87</v>
      </c>
      <c r="O45" s="22">
        <v>0.51</v>
      </c>
      <c r="P45" s="22">
        <v>3.08</v>
      </c>
      <c r="Q45" s="22">
        <v>0</v>
      </c>
      <c r="R45" s="22">
        <v>0</v>
      </c>
      <c r="S45" s="22">
        <v>0.27</v>
      </c>
      <c r="T45" s="22">
        <v>0.72</v>
      </c>
      <c r="U45" s="22">
        <v>3.07</v>
      </c>
      <c r="V45" s="22">
        <v>306.10000000000002</v>
      </c>
      <c r="W45" s="22">
        <v>28.07</v>
      </c>
      <c r="X45" s="22">
        <v>17.96</v>
      </c>
      <c r="Y45" s="22">
        <v>24.44</v>
      </c>
      <c r="Z45" s="22">
        <v>0.56999999999999995</v>
      </c>
      <c r="AA45" s="22">
        <v>0</v>
      </c>
      <c r="AB45" s="22">
        <v>567</v>
      </c>
      <c r="AC45" s="22">
        <v>104.94</v>
      </c>
      <c r="AD45" s="22">
        <v>0.99</v>
      </c>
      <c r="AE45" s="22">
        <v>0.02</v>
      </c>
      <c r="AF45" s="22">
        <v>0.03</v>
      </c>
      <c r="AG45" s="22">
        <v>0.46</v>
      </c>
      <c r="AH45" s="22">
        <v>0.7</v>
      </c>
      <c r="AI45" s="22">
        <v>0.28999999999999998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0.05</v>
      </c>
      <c r="AV45" s="22">
        <v>0</v>
      </c>
      <c r="AW45" s="22">
        <v>0.01</v>
      </c>
      <c r="AX45" s="22">
        <v>0.02</v>
      </c>
      <c r="AY45" s="22">
        <v>0</v>
      </c>
      <c r="AZ45" s="22">
        <v>0.01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192.6</v>
      </c>
      <c r="CC45" s="21">
        <v>4.32</v>
      </c>
      <c r="CE45" s="19">
        <v>94.5</v>
      </c>
      <c r="CG45" s="19">
        <v>0.64</v>
      </c>
      <c r="CH45" s="19">
        <v>0.64</v>
      </c>
      <c r="CI45" s="19">
        <v>0.64</v>
      </c>
      <c r="CJ45" s="19">
        <v>69.38</v>
      </c>
      <c r="CK45" s="19">
        <v>27.33</v>
      </c>
      <c r="CL45" s="19">
        <v>48.35</v>
      </c>
      <c r="CM45" s="19">
        <v>6.93</v>
      </c>
      <c r="CN45" s="19">
        <v>4.09</v>
      </c>
      <c r="CO45" s="19">
        <v>5.51</v>
      </c>
      <c r="CP45" s="19">
        <v>4.5</v>
      </c>
      <c r="CQ45" s="19">
        <v>0</v>
      </c>
      <c r="CR45" s="19">
        <v>2.62</v>
      </c>
    </row>
    <row r="46" spans="1:96" s="27" customFormat="1" ht="11.4">
      <c r="B46" s="28" t="s">
        <v>114</v>
      </c>
      <c r="C46" s="29"/>
      <c r="D46" s="29">
        <v>25.27</v>
      </c>
      <c r="E46" s="29">
        <v>12.44</v>
      </c>
      <c r="F46" s="29">
        <v>30.76</v>
      </c>
      <c r="G46" s="29">
        <v>18.920000000000002</v>
      </c>
      <c r="H46" s="29">
        <v>102.87</v>
      </c>
      <c r="I46" s="29">
        <v>772.04</v>
      </c>
      <c r="J46" s="30">
        <v>10.55</v>
      </c>
      <c r="K46" s="30">
        <v>11.65</v>
      </c>
      <c r="L46" s="30">
        <v>0</v>
      </c>
      <c r="M46" s="30">
        <v>0</v>
      </c>
      <c r="N46" s="30">
        <v>29.32</v>
      </c>
      <c r="O46" s="30">
        <v>62.36</v>
      </c>
      <c r="P46" s="30">
        <v>11.18</v>
      </c>
      <c r="Q46" s="30">
        <v>0</v>
      </c>
      <c r="R46" s="30">
        <v>0</v>
      </c>
      <c r="S46" s="30">
        <v>1.55</v>
      </c>
      <c r="T46" s="30">
        <v>11.24</v>
      </c>
      <c r="U46" s="30">
        <v>1589.59</v>
      </c>
      <c r="V46" s="30">
        <v>2043.26</v>
      </c>
      <c r="W46" s="30">
        <v>169.48</v>
      </c>
      <c r="X46" s="30">
        <v>124.34</v>
      </c>
      <c r="Y46" s="30">
        <v>490.41</v>
      </c>
      <c r="Z46" s="30">
        <v>9.52</v>
      </c>
      <c r="AA46" s="30">
        <v>4868.0200000000004</v>
      </c>
      <c r="AB46" s="30">
        <v>3107.3</v>
      </c>
      <c r="AC46" s="30">
        <v>6360.43</v>
      </c>
      <c r="AD46" s="30">
        <v>10.36</v>
      </c>
      <c r="AE46" s="30">
        <v>0.45</v>
      </c>
      <c r="AF46" s="30">
        <v>1.5</v>
      </c>
      <c r="AG46" s="30">
        <v>8.7200000000000006</v>
      </c>
      <c r="AH46" s="30">
        <v>15.72</v>
      </c>
      <c r="AI46" s="30">
        <v>24.46</v>
      </c>
      <c r="AJ46" s="30">
        <v>0</v>
      </c>
      <c r="AK46" s="30">
        <v>1455.55</v>
      </c>
      <c r="AL46" s="30">
        <v>1206.3800000000001</v>
      </c>
      <c r="AM46" s="30">
        <v>2157.6799999999998</v>
      </c>
      <c r="AN46" s="30">
        <v>1878.59</v>
      </c>
      <c r="AO46" s="30">
        <v>578.70000000000005</v>
      </c>
      <c r="AP46" s="30">
        <v>1121.22</v>
      </c>
      <c r="AQ46" s="30">
        <v>353.05</v>
      </c>
      <c r="AR46" s="30">
        <v>1289.1600000000001</v>
      </c>
      <c r="AS46" s="30">
        <v>715.36</v>
      </c>
      <c r="AT46" s="30">
        <v>995.54</v>
      </c>
      <c r="AU46" s="30">
        <v>1286.55</v>
      </c>
      <c r="AV46" s="30">
        <v>657.44</v>
      </c>
      <c r="AW46" s="30">
        <v>626.66999999999996</v>
      </c>
      <c r="AX46" s="30">
        <v>3126.89</v>
      </c>
      <c r="AY46" s="30">
        <v>0</v>
      </c>
      <c r="AZ46" s="30">
        <v>813.38</v>
      </c>
      <c r="BA46" s="30">
        <v>604.12</v>
      </c>
      <c r="BB46" s="30">
        <v>506.39</v>
      </c>
      <c r="BC46" s="30">
        <v>243.41</v>
      </c>
      <c r="BD46" s="30">
        <v>0.18</v>
      </c>
      <c r="BE46" s="30">
        <v>0.08</v>
      </c>
      <c r="BF46" s="30">
        <v>0.04</v>
      </c>
      <c r="BG46" s="30">
        <v>0.1</v>
      </c>
      <c r="BH46" s="30">
        <v>0.12</v>
      </c>
      <c r="BI46" s="30">
        <v>0.54</v>
      </c>
      <c r="BJ46" s="30">
        <v>0</v>
      </c>
      <c r="BK46" s="30">
        <v>2.76</v>
      </c>
      <c r="BL46" s="30">
        <v>0</v>
      </c>
      <c r="BM46" s="30">
        <v>1.18</v>
      </c>
      <c r="BN46" s="30">
        <v>0.05</v>
      </c>
      <c r="BO46" s="30">
        <v>0.12</v>
      </c>
      <c r="BP46" s="30">
        <v>0</v>
      </c>
      <c r="BQ46" s="30">
        <v>0.1</v>
      </c>
      <c r="BR46" s="30">
        <v>0.17</v>
      </c>
      <c r="BS46" s="30">
        <v>5.59</v>
      </c>
      <c r="BT46" s="30">
        <v>0</v>
      </c>
      <c r="BU46" s="30">
        <v>0</v>
      </c>
      <c r="BV46" s="30">
        <v>10.67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866.5</v>
      </c>
      <c r="CC46" s="29">
        <f>SUM($CC$38:$CC$45)</f>
        <v>103.47</v>
      </c>
      <c r="CD46" s="27">
        <f>$I$46/$I$51*100</f>
        <v>25.404910922887584</v>
      </c>
      <c r="CE46" s="27">
        <v>5385.91</v>
      </c>
      <c r="CG46" s="27">
        <v>146.44</v>
      </c>
      <c r="CH46" s="27">
        <v>86.96</v>
      </c>
      <c r="CI46" s="27">
        <v>116.7</v>
      </c>
      <c r="CJ46" s="27">
        <v>5657.56</v>
      </c>
      <c r="CK46" s="27">
        <v>3064.83</v>
      </c>
      <c r="CL46" s="27">
        <v>4361.2</v>
      </c>
      <c r="CM46" s="27">
        <v>122.8</v>
      </c>
      <c r="CN46" s="27">
        <v>67.2</v>
      </c>
      <c r="CO46" s="27">
        <v>95.03</v>
      </c>
      <c r="CP46" s="27">
        <v>5.8</v>
      </c>
      <c r="CQ46" s="27">
        <v>3.28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"11/3"</f>
        <v>11/3</v>
      </c>
      <c r="B48" s="24" t="s">
        <v>109</v>
      </c>
      <c r="C48" s="25" t="str">
        <f>"30"</f>
        <v>30</v>
      </c>
      <c r="D48" s="25">
        <v>4.2</v>
      </c>
      <c r="E48" s="25">
        <v>0</v>
      </c>
      <c r="F48" s="25">
        <v>4.05</v>
      </c>
      <c r="G48" s="25">
        <v>0</v>
      </c>
      <c r="H48" s="25">
        <v>27.51</v>
      </c>
      <c r="I48" s="25">
        <v>161.56799999999998</v>
      </c>
      <c r="J48" s="26">
        <v>0.63</v>
      </c>
      <c r="K48" s="26">
        <v>0</v>
      </c>
      <c r="L48" s="26">
        <v>0</v>
      </c>
      <c r="M48" s="26">
        <v>0</v>
      </c>
      <c r="N48" s="26">
        <v>11.58</v>
      </c>
      <c r="O48" s="26">
        <v>15.24</v>
      </c>
      <c r="P48" s="26">
        <v>0.69</v>
      </c>
      <c r="Q48" s="26">
        <v>0</v>
      </c>
      <c r="R48" s="26">
        <v>0</v>
      </c>
      <c r="S48" s="26">
        <v>0.15</v>
      </c>
      <c r="T48" s="26">
        <v>0.3</v>
      </c>
      <c r="U48" s="26">
        <v>99</v>
      </c>
      <c r="V48" s="26">
        <v>33</v>
      </c>
      <c r="W48" s="26">
        <v>8.6999999999999993</v>
      </c>
      <c r="X48" s="26">
        <v>6</v>
      </c>
      <c r="Y48" s="26">
        <v>27</v>
      </c>
      <c r="Z48" s="26">
        <v>0.63</v>
      </c>
      <c r="AA48" s="26">
        <v>3</v>
      </c>
      <c r="AB48" s="26">
        <v>2.4</v>
      </c>
      <c r="AC48" s="26">
        <v>3.3</v>
      </c>
      <c r="AD48" s="26">
        <v>1.05</v>
      </c>
      <c r="AE48" s="26">
        <v>0.02</v>
      </c>
      <c r="AF48" s="26">
        <v>0.02</v>
      </c>
      <c r="AG48" s="26">
        <v>0.21</v>
      </c>
      <c r="AH48" s="26">
        <v>0.56999999999999995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1.35</v>
      </c>
      <c r="CC48" s="25">
        <v>4.82</v>
      </c>
      <c r="CE48" s="23">
        <v>3.4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4.0199999999999996</v>
      </c>
    </row>
    <row r="49" spans="1:96" s="19" customFormat="1" ht="24">
      <c r="A49" s="19" t="str">
        <f>""</f>
        <v/>
      </c>
      <c r="B49" s="20" t="s">
        <v>108</v>
      </c>
      <c r="C49" s="21" t="str">
        <f>"135"</f>
        <v>135</v>
      </c>
      <c r="D49" s="21">
        <v>3.92</v>
      </c>
      <c r="E49" s="21">
        <v>5.54</v>
      </c>
      <c r="F49" s="21">
        <v>3.38</v>
      </c>
      <c r="G49" s="21">
        <v>0</v>
      </c>
      <c r="H49" s="21">
        <v>14.85</v>
      </c>
      <c r="I49" s="21">
        <v>106.91999999999999</v>
      </c>
      <c r="J49" s="22">
        <v>1.22</v>
      </c>
      <c r="K49" s="22">
        <v>0</v>
      </c>
      <c r="L49" s="22">
        <v>0</v>
      </c>
      <c r="M49" s="22">
        <v>0</v>
      </c>
      <c r="N49" s="22">
        <v>14.85</v>
      </c>
      <c r="O49" s="22">
        <v>0</v>
      </c>
      <c r="P49" s="22">
        <v>0</v>
      </c>
      <c r="Q49" s="22">
        <v>0</v>
      </c>
      <c r="R49" s="22">
        <v>0</v>
      </c>
      <c r="S49" s="22">
        <v>1.49</v>
      </c>
      <c r="T49" s="22">
        <v>1.22</v>
      </c>
      <c r="U49" s="22">
        <v>67.5</v>
      </c>
      <c r="V49" s="22">
        <v>205.2</v>
      </c>
      <c r="W49" s="22">
        <v>167.4</v>
      </c>
      <c r="X49" s="22">
        <v>20.25</v>
      </c>
      <c r="Y49" s="22">
        <v>128.25</v>
      </c>
      <c r="Z49" s="22">
        <v>0.14000000000000001</v>
      </c>
      <c r="AA49" s="22">
        <v>13.5</v>
      </c>
      <c r="AB49" s="22">
        <v>0</v>
      </c>
      <c r="AC49" s="22">
        <v>13.5</v>
      </c>
      <c r="AD49" s="22">
        <v>0</v>
      </c>
      <c r="AE49" s="22">
        <v>0.04</v>
      </c>
      <c r="AF49" s="22">
        <v>0.2</v>
      </c>
      <c r="AG49" s="22">
        <v>0.27</v>
      </c>
      <c r="AH49" s="22">
        <v>1.62</v>
      </c>
      <c r="AI49" s="22">
        <v>0.81</v>
      </c>
      <c r="AJ49" s="22">
        <v>0</v>
      </c>
      <c r="AK49" s="22">
        <v>436.05</v>
      </c>
      <c r="AL49" s="22">
        <v>405</v>
      </c>
      <c r="AM49" s="22">
        <v>607.5</v>
      </c>
      <c r="AN49" s="22">
        <v>522.45000000000005</v>
      </c>
      <c r="AO49" s="22">
        <v>155.25</v>
      </c>
      <c r="AP49" s="22">
        <v>291.60000000000002</v>
      </c>
      <c r="AQ49" s="22">
        <v>97.2</v>
      </c>
      <c r="AR49" s="22">
        <v>303.75</v>
      </c>
      <c r="AS49" s="22">
        <v>216</v>
      </c>
      <c r="AT49" s="22">
        <v>234.9</v>
      </c>
      <c r="AU49" s="22">
        <v>464.4</v>
      </c>
      <c r="AV49" s="22">
        <v>210.6</v>
      </c>
      <c r="AW49" s="22">
        <v>125.55</v>
      </c>
      <c r="AX49" s="22">
        <v>1210.95</v>
      </c>
      <c r="AY49" s="22">
        <v>0</v>
      </c>
      <c r="AZ49" s="22">
        <v>699.3</v>
      </c>
      <c r="BA49" s="22">
        <v>375.3</v>
      </c>
      <c r="BB49" s="22">
        <v>326.7</v>
      </c>
      <c r="BC49" s="22">
        <v>67.5</v>
      </c>
      <c r="BD49" s="22">
        <v>0.14000000000000001</v>
      </c>
      <c r="BE49" s="22">
        <v>0.09</v>
      </c>
      <c r="BF49" s="22">
        <v>0.05</v>
      </c>
      <c r="BG49" s="22">
        <v>0.11</v>
      </c>
      <c r="BH49" s="22">
        <v>0.12</v>
      </c>
      <c r="BI49" s="22">
        <v>0.61</v>
      </c>
      <c r="BJ49" s="22">
        <v>0.04</v>
      </c>
      <c r="BK49" s="22">
        <v>0.76</v>
      </c>
      <c r="BL49" s="22">
        <v>0.03</v>
      </c>
      <c r="BM49" s="22">
        <v>0.42</v>
      </c>
      <c r="BN49" s="22">
        <v>0.05</v>
      </c>
      <c r="BO49" s="22">
        <v>0</v>
      </c>
      <c r="BP49" s="22">
        <v>0</v>
      </c>
      <c r="BQ49" s="22">
        <v>0.05</v>
      </c>
      <c r="BR49" s="22">
        <v>0.11</v>
      </c>
      <c r="BS49" s="22">
        <v>0.93</v>
      </c>
      <c r="BT49" s="22">
        <v>0.01</v>
      </c>
      <c r="BU49" s="22">
        <v>0</v>
      </c>
      <c r="BV49" s="22">
        <v>0.03</v>
      </c>
      <c r="BW49" s="22">
        <v>0.04</v>
      </c>
      <c r="BX49" s="22">
        <v>0.11</v>
      </c>
      <c r="BY49" s="22">
        <v>0</v>
      </c>
      <c r="BZ49" s="22">
        <v>0</v>
      </c>
      <c r="CA49" s="22">
        <v>0</v>
      </c>
      <c r="CB49" s="22">
        <v>116.78</v>
      </c>
      <c r="CC49" s="21">
        <v>33</v>
      </c>
      <c r="CE49" s="19">
        <v>13.5</v>
      </c>
      <c r="CG49" s="19">
        <v>12.15</v>
      </c>
      <c r="CH49" s="19">
        <v>12.15</v>
      </c>
      <c r="CI49" s="19">
        <v>12.15</v>
      </c>
      <c r="CJ49" s="19">
        <v>0</v>
      </c>
      <c r="CK49" s="19">
        <v>0</v>
      </c>
      <c r="CL49" s="19">
        <v>0</v>
      </c>
      <c r="CM49" s="19">
        <v>2.7</v>
      </c>
      <c r="CN49" s="19">
        <v>2.7</v>
      </c>
      <c r="CO49" s="19">
        <v>2.7</v>
      </c>
      <c r="CP49" s="19">
        <v>0</v>
      </c>
      <c r="CQ49" s="19">
        <v>0</v>
      </c>
      <c r="CR49" s="19">
        <v>27.5</v>
      </c>
    </row>
    <row r="50" spans="1:96" s="27" customFormat="1" ht="11.4">
      <c r="B50" s="28" t="s">
        <v>116</v>
      </c>
      <c r="C50" s="29"/>
      <c r="D50" s="29">
        <v>8.1199999999999992</v>
      </c>
      <c r="E50" s="29">
        <v>5.54</v>
      </c>
      <c r="F50" s="29">
        <v>7.43</v>
      </c>
      <c r="G50" s="29">
        <v>0</v>
      </c>
      <c r="H50" s="29">
        <v>42.36</v>
      </c>
      <c r="I50" s="29">
        <v>268.49</v>
      </c>
      <c r="J50" s="30">
        <v>1.85</v>
      </c>
      <c r="K50" s="30">
        <v>0</v>
      </c>
      <c r="L50" s="30">
        <v>0</v>
      </c>
      <c r="M50" s="30">
        <v>0</v>
      </c>
      <c r="N50" s="30">
        <v>26.43</v>
      </c>
      <c r="O50" s="30">
        <v>15.24</v>
      </c>
      <c r="P50" s="30">
        <v>0.69</v>
      </c>
      <c r="Q50" s="30">
        <v>0</v>
      </c>
      <c r="R50" s="30">
        <v>0</v>
      </c>
      <c r="S50" s="30">
        <v>1.64</v>
      </c>
      <c r="T50" s="30">
        <v>1.52</v>
      </c>
      <c r="U50" s="30">
        <v>166.5</v>
      </c>
      <c r="V50" s="30">
        <v>238.2</v>
      </c>
      <c r="W50" s="30">
        <v>176.1</v>
      </c>
      <c r="X50" s="30">
        <v>26.25</v>
      </c>
      <c r="Y50" s="30">
        <v>155.25</v>
      </c>
      <c r="Z50" s="30">
        <v>0.77</v>
      </c>
      <c r="AA50" s="30">
        <v>16.5</v>
      </c>
      <c r="AB50" s="30">
        <v>2.4</v>
      </c>
      <c r="AC50" s="30">
        <v>16.8</v>
      </c>
      <c r="AD50" s="30">
        <v>1.05</v>
      </c>
      <c r="AE50" s="30">
        <v>0.06</v>
      </c>
      <c r="AF50" s="30">
        <v>0.22</v>
      </c>
      <c r="AG50" s="30">
        <v>0.48</v>
      </c>
      <c r="AH50" s="30">
        <v>2.19</v>
      </c>
      <c r="AI50" s="30">
        <v>0.81</v>
      </c>
      <c r="AJ50" s="30">
        <v>0</v>
      </c>
      <c r="AK50" s="30">
        <v>436.05</v>
      </c>
      <c r="AL50" s="30">
        <v>405</v>
      </c>
      <c r="AM50" s="30">
        <v>607.5</v>
      </c>
      <c r="AN50" s="30">
        <v>522.45000000000005</v>
      </c>
      <c r="AO50" s="30">
        <v>155.25</v>
      </c>
      <c r="AP50" s="30">
        <v>291.60000000000002</v>
      </c>
      <c r="AQ50" s="30">
        <v>97.2</v>
      </c>
      <c r="AR50" s="30">
        <v>303.75</v>
      </c>
      <c r="AS50" s="30">
        <v>216</v>
      </c>
      <c r="AT50" s="30">
        <v>234.9</v>
      </c>
      <c r="AU50" s="30">
        <v>464.4</v>
      </c>
      <c r="AV50" s="30">
        <v>210.6</v>
      </c>
      <c r="AW50" s="30">
        <v>125.55</v>
      </c>
      <c r="AX50" s="30">
        <v>1210.95</v>
      </c>
      <c r="AY50" s="30">
        <v>0</v>
      </c>
      <c r="AZ50" s="30">
        <v>699.3</v>
      </c>
      <c r="BA50" s="30">
        <v>375.3</v>
      </c>
      <c r="BB50" s="30">
        <v>326.7</v>
      </c>
      <c r="BC50" s="30">
        <v>67.5</v>
      </c>
      <c r="BD50" s="30">
        <v>0.14000000000000001</v>
      </c>
      <c r="BE50" s="30">
        <v>0.09</v>
      </c>
      <c r="BF50" s="30">
        <v>0.05</v>
      </c>
      <c r="BG50" s="30">
        <v>0.11</v>
      </c>
      <c r="BH50" s="30">
        <v>0.12</v>
      </c>
      <c r="BI50" s="30">
        <v>0.61</v>
      </c>
      <c r="BJ50" s="30">
        <v>0.04</v>
      </c>
      <c r="BK50" s="30">
        <v>0.76</v>
      </c>
      <c r="BL50" s="30">
        <v>0.03</v>
      </c>
      <c r="BM50" s="30">
        <v>0.42</v>
      </c>
      <c r="BN50" s="30">
        <v>0.05</v>
      </c>
      <c r="BO50" s="30">
        <v>0</v>
      </c>
      <c r="BP50" s="30">
        <v>0</v>
      </c>
      <c r="BQ50" s="30">
        <v>0.05</v>
      </c>
      <c r="BR50" s="30">
        <v>0.11</v>
      </c>
      <c r="BS50" s="30">
        <v>0.93</v>
      </c>
      <c r="BT50" s="30">
        <v>0.01</v>
      </c>
      <c r="BU50" s="30">
        <v>0</v>
      </c>
      <c r="BV50" s="30">
        <v>0.03</v>
      </c>
      <c r="BW50" s="30">
        <v>0.04</v>
      </c>
      <c r="BX50" s="30">
        <v>0.11</v>
      </c>
      <c r="BY50" s="30">
        <v>0</v>
      </c>
      <c r="BZ50" s="30">
        <v>0</v>
      </c>
      <c r="CA50" s="30">
        <v>0</v>
      </c>
      <c r="CB50" s="30">
        <v>118.13</v>
      </c>
      <c r="CC50" s="29">
        <f>SUM($CC$47:$CC$49)</f>
        <v>37.82</v>
      </c>
      <c r="CD50" s="27">
        <f>$I$50/$I$51*100</f>
        <v>8.8349885157324604</v>
      </c>
      <c r="CE50" s="27">
        <v>16.899999999999999</v>
      </c>
      <c r="CG50" s="27">
        <v>12.15</v>
      </c>
      <c r="CH50" s="27">
        <v>12.15</v>
      </c>
      <c r="CI50" s="27">
        <v>12.15</v>
      </c>
      <c r="CJ50" s="27">
        <v>0</v>
      </c>
      <c r="CK50" s="27">
        <v>0</v>
      </c>
      <c r="CL50" s="27">
        <v>0</v>
      </c>
      <c r="CM50" s="27">
        <v>2.7</v>
      </c>
      <c r="CN50" s="27">
        <v>2.7</v>
      </c>
      <c r="CO50" s="27">
        <v>2.7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98.78</v>
      </c>
      <c r="E51" s="29">
        <v>50.45</v>
      </c>
      <c r="F51" s="29">
        <v>113.44</v>
      </c>
      <c r="G51" s="29">
        <v>35.96</v>
      </c>
      <c r="H51" s="29">
        <v>414.12</v>
      </c>
      <c r="I51" s="29">
        <v>3038.94</v>
      </c>
      <c r="J51" s="30">
        <v>46.75</v>
      </c>
      <c r="K51" s="30">
        <v>21.43</v>
      </c>
      <c r="L51" s="30">
        <v>0</v>
      </c>
      <c r="M51" s="30">
        <v>0</v>
      </c>
      <c r="N51" s="30">
        <v>124.99</v>
      </c>
      <c r="O51" s="30">
        <v>261.79000000000002</v>
      </c>
      <c r="P51" s="30">
        <v>27.34</v>
      </c>
      <c r="Q51" s="30">
        <v>0</v>
      </c>
      <c r="R51" s="30">
        <v>0</v>
      </c>
      <c r="S51" s="30">
        <v>6.64</v>
      </c>
      <c r="T51" s="30">
        <v>30.27</v>
      </c>
      <c r="U51" s="30">
        <v>4380.5</v>
      </c>
      <c r="V51" s="30">
        <v>4520.09</v>
      </c>
      <c r="W51" s="30">
        <v>928.4</v>
      </c>
      <c r="X51" s="30">
        <v>318.41000000000003</v>
      </c>
      <c r="Y51" s="30">
        <v>1591.81</v>
      </c>
      <c r="Z51" s="30">
        <v>23.57</v>
      </c>
      <c r="AA51" s="30">
        <v>9643.84</v>
      </c>
      <c r="AB51" s="30">
        <v>5833.52</v>
      </c>
      <c r="AC51" s="30">
        <v>12500.83</v>
      </c>
      <c r="AD51" s="30">
        <v>24.14</v>
      </c>
      <c r="AE51" s="30">
        <v>1.1599999999999999</v>
      </c>
      <c r="AF51" s="30">
        <v>3.76</v>
      </c>
      <c r="AG51" s="30">
        <v>18.62</v>
      </c>
      <c r="AH51" s="30">
        <v>42.5</v>
      </c>
      <c r="AI51" s="30">
        <v>45.91</v>
      </c>
      <c r="AJ51" s="30">
        <v>0</v>
      </c>
      <c r="AK51" s="30">
        <v>5541.51</v>
      </c>
      <c r="AL51" s="30">
        <v>4647.1899999999996</v>
      </c>
      <c r="AM51" s="30">
        <v>8049.41</v>
      </c>
      <c r="AN51" s="30">
        <v>6105.12</v>
      </c>
      <c r="AO51" s="30">
        <v>2143.2199999999998</v>
      </c>
      <c r="AP51" s="30">
        <v>3958.8</v>
      </c>
      <c r="AQ51" s="30">
        <v>1368.17</v>
      </c>
      <c r="AR51" s="30">
        <v>4776.26</v>
      </c>
      <c r="AS51" s="30">
        <v>3087.01</v>
      </c>
      <c r="AT51" s="30">
        <v>3866.72</v>
      </c>
      <c r="AU51" s="30">
        <v>5249.14</v>
      </c>
      <c r="AV51" s="30">
        <v>2636.8</v>
      </c>
      <c r="AW51" s="30">
        <v>2495.06</v>
      </c>
      <c r="AX51" s="30">
        <v>16343.25</v>
      </c>
      <c r="AY51" s="30">
        <v>11.2</v>
      </c>
      <c r="AZ51" s="30">
        <v>5551.46</v>
      </c>
      <c r="BA51" s="30">
        <v>3784.76</v>
      </c>
      <c r="BB51" s="30">
        <v>2759.32</v>
      </c>
      <c r="BC51" s="30">
        <v>1253.21</v>
      </c>
      <c r="BD51" s="30">
        <v>1.55</v>
      </c>
      <c r="BE51" s="30">
        <v>0.79</v>
      </c>
      <c r="BF51" s="30">
        <v>0.5</v>
      </c>
      <c r="BG51" s="30">
        <v>1.19</v>
      </c>
      <c r="BH51" s="30">
        <v>1.3</v>
      </c>
      <c r="BI51" s="30">
        <v>5.49</v>
      </c>
      <c r="BJ51" s="30">
        <v>0.14000000000000001</v>
      </c>
      <c r="BK51" s="30">
        <v>15.83</v>
      </c>
      <c r="BL51" s="30">
        <v>0.09</v>
      </c>
      <c r="BM51" s="30">
        <v>6.06</v>
      </c>
      <c r="BN51" s="30">
        <v>0.24</v>
      </c>
      <c r="BO51" s="30">
        <v>0.21</v>
      </c>
      <c r="BP51" s="30">
        <v>0</v>
      </c>
      <c r="BQ51" s="30">
        <v>0.92</v>
      </c>
      <c r="BR51" s="30">
        <v>1.47</v>
      </c>
      <c r="BS51" s="30">
        <v>19.64</v>
      </c>
      <c r="BT51" s="30">
        <v>0.03</v>
      </c>
      <c r="BU51" s="30">
        <v>0</v>
      </c>
      <c r="BV51" s="30">
        <v>20.25</v>
      </c>
      <c r="BW51" s="30">
        <v>0.22</v>
      </c>
      <c r="BX51" s="30">
        <v>0.22</v>
      </c>
      <c r="BY51" s="30">
        <v>0</v>
      </c>
      <c r="BZ51" s="30">
        <v>0</v>
      </c>
      <c r="CA51" s="30">
        <v>0</v>
      </c>
      <c r="CB51" s="30">
        <v>2758.86</v>
      </c>
      <c r="CC51" s="29">
        <v>374.00000000000006</v>
      </c>
      <c r="CE51" s="27">
        <v>10616.1</v>
      </c>
      <c r="CG51" s="27">
        <v>396.09</v>
      </c>
      <c r="CH51" s="27">
        <v>248.21</v>
      </c>
      <c r="CI51" s="27">
        <v>322.14999999999998</v>
      </c>
      <c r="CJ51" s="27">
        <v>17779.2</v>
      </c>
      <c r="CK51" s="27">
        <v>9968.5</v>
      </c>
      <c r="CL51" s="27">
        <v>13873.85</v>
      </c>
      <c r="CM51" s="27">
        <v>354.99</v>
      </c>
      <c r="CN51" s="27">
        <v>215.07</v>
      </c>
      <c r="CO51" s="27">
        <v>285.08999999999997</v>
      </c>
      <c r="CP51" s="27">
        <v>23.84</v>
      </c>
      <c r="CQ51" s="27">
        <v>8.1999999999999993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34</v>
      </c>
      <c r="G53" s="16"/>
      <c r="H53" s="16">
        <v>52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30</v>
      </c>
      <c r="F30" s="55">
        <v>4.82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45251.347442129627</v>
      </c>
      <c r="C1">
        <f>YEAR(Дата_Сост)</f>
        <v>2023</v>
      </c>
      <c r="D1">
        <f>MONTH(Дата_Сост)</f>
        <v>11</v>
      </c>
      <c r="E1">
        <f>DAY(Дата_Сост)</f>
        <v>21</v>
      </c>
    </row>
    <row r="2" spans="1:5">
      <c r="A2" t="s">
        <v>82</v>
      </c>
      <c r="B2" s="2">
        <v>45240.568888888891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2023-11-10T08:54:56Z</dcterms:modified>
</cp:coreProperties>
</file>