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<sst xmlns="http://schemas.openxmlformats.org/spreadsheetml/2006/main" count="185" uniqueCount="156">
  <si>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</si>
  <si>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</si>
  <si>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</si>
  <si>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</si>
  <si>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</si>
  <si>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</si>
  <si>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</si>
  <si>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</si>
  <si>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</si>
  <si>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</si>
  <si>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</si>
  <si>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</si>
  <si>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</si>
  <si>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</si>
  <si>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</si>
  <si>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</si>
  <si>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</si>
  <si>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</si>
  <si>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</si>
  <si>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</si>
  <si>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</si>
  <si>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</si>
  <si>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</si>
  <si>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</si>
  <si>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</si>
  <si>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</si>
  <si>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</si>
  <si>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</si>
  <si>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</si>
  <si>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</si>
  <si>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</si>
  <si>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</si>
  <si>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</si>
  <si>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</si>
  <si>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</si>
  <si>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</si>
  <si>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</si>
  <si>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</si>
  <si>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</si>
  <si>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</si>
  <si>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</si>
  <si>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</si>
  <si>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</si>
  <si>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</si>
  <si>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</si>
  <si>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</si>
  <si>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</si>
  <si>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</si>
  <si>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</si>
  <si>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</si>
  <si>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</si>
  <si>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</si>
  <si>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</si>
  <si>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</si>
  <si>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</si>
  <si>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</si>
  <si>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</si>
  <si>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</si>
  <si>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</si>
  <si>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</si>
  <si>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</si>
  <si>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</si>
  <si>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</si>
  <si>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</si>
  <si>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</si>
  <si>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</si>
  <si>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</si>
  <si>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</si>
  <si>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</si>
  <si>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</si>
  <si>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</si>
  <si>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</si>
  <si>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</si>
  <si>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</si>
  <si>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</si>
  <si>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</si>
  <si>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</si>
  <si>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</si>
  <si>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</si>
  <si>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</si>
  <si>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</si>
  <si>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</si>
  <si>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</si>
  <si>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</si>
  <si>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</si>
  <si>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</si>
  <si>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</si>
  <si>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</si>
  <si>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</si>
  <si>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</si>
  <si>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</si>
  <si>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</si>
  <si>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</si>
  <si>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</si>
  <si>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</si>
  <si>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</si>
  <si>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</si>
  <si>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</si>
  <si>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</si>
  <si>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</si>
  <si>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</si>
  <si>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</si>
  <si>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</si>
  <si>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</si>
  <si>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</si>
  <si>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 (вариант 2)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</si>
  <si>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</si>
  <si>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</si>
  <si>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</si>
  <si>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</si>
  <si>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</si>
  <si>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</si>
  <si>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</si>
  <si>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</si>
  <si>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</si>
  <si>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</si>
  <si>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</si>
  <si>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</si>
  <si>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</si>
  <si>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</si>
  <si>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</si>
  <si>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</si>
  <si>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</si>
  <si>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</si>
  <si>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</si>
  <si>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</si>
  <si>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</si>
  <si>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</si>
  <si>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</si>
  <si>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</si>
  <si>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</si>
  <si>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</si>
  <si>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</si>
  <si>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</si>
  <si>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</si>
  <si>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</si>
  <si>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</si>
  <si>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</si>
  <si>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</si>
  <si>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</si>
  <si>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</si>
  <si>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</si>
  <si>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</si>
  <si>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</si>
  <si>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</si>
  <si>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</si>
  <si>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</si>
  <si>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</si>
  <si>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</si>
  <si>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</si>
  <si>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</si>
  <si>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</si>
  <si>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</si>
  <si>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</si>
  <si>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200,00</t>
  </si>
  <si>
    <t>Итого сумма с 7 до 11 лет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</si>
</sst>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CC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27.11.2023г.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"27 ноября 2023 г."</f>
        <v>27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19.13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11.59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"2"</f>
        <v>2</v>
      </c>
      <c r="B13" s="24" t="s">
        <v>95</v>
      </c>
      <c r="C13" s="25" t="str">
        <f>"36,4"</f>
        <v>36,4</v>
      </c>
      <c r="D13" s="25">
        <v>2.41</v>
      </c>
      <c r="E13" s="25">
        <v>0</v>
      </c>
      <c r="F13" s="25">
        <v>0.24</v>
      </c>
      <c r="G13" s="25">
        <v>0.24</v>
      </c>
      <c r="H13" s="25">
        <v>17.07</v>
      </c>
      <c r="I13" s="25">
        <v>81.499963999999991</v>
      </c>
      <c r="J13" s="26">
        <v>0</v>
      </c>
      <c r="K13" s="26">
        <v>0</v>
      </c>
      <c r="L13" s="26">
        <v>0</v>
      </c>
      <c r="M13" s="26">
        <v>0</v>
      </c>
      <c r="N13" s="26">
        <v>0.4</v>
      </c>
      <c r="O13" s="26">
        <v>16.600000000000001</v>
      </c>
      <c r="P13" s="26">
        <v>7.0000000000000007E-2</v>
      </c>
      <c r="Q13" s="26">
        <v>0</v>
      </c>
      <c r="R13" s="26">
        <v>0</v>
      </c>
      <c r="S13" s="26">
        <v>0</v>
      </c>
      <c r="T13" s="26">
        <v>0.66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116.22</v>
      </c>
      <c r="AL13" s="26">
        <v>120.97</v>
      </c>
      <c r="AM13" s="26">
        <v>185.26</v>
      </c>
      <c r="AN13" s="26">
        <v>61.44</v>
      </c>
      <c r="AO13" s="26">
        <v>36.42</v>
      </c>
      <c r="AP13" s="26">
        <v>72.84</v>
      </c>
      <c r="AQ13" s="26">
        <v>27.55</v>
      </c>
      <c r="AR13" s="26">
        <v>131.74</v>
      </c>
      <c r="AS13" s="26">
        <v>81.7</v>
      </c>
      <c r="AT13" s="26">
        <v>114</v>
      </c>
      <c r="AU13" s="26">
        <v>94.05</v>
      </c>
      <c r="AV13" s="26">
        <v>49.4</v>
      </c>
      <c r="AW13" s="26">
        <v>87.4</v>
      </c>
      <c r="AX13" s="26">
        <v>730.9</v>
      </c>
      <c r="AY13" s="26">
        <v>0</v>
      </c>
      <c r="AZ13" s="26">
        <v>238.14</v>
      </c>
      <c r="BA13" s="26">
        <v>103.55</v>
      </c>
      <c r="BB13" s="26">
        <v>68.72</v>
      </c>
      <c r="BC13" s="26">
        <v>54.47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14.23</v>
      </c>
      <c r="CC13" s="25">
        <v>2.04</v>
      </c>
      <c r="CE13" s="23">
        <v>0</v>
      </c>
      <c r="CG13" s="23">
        <v>0</v>
      </c>
      <c r="CH13" s="23">
        <v>0</v>
      </c>
      <c r="CI13" s="23">
        <v>0</v>
      </c>
      <c r="CJ13" s="23">
        <v>953.97</v>
      </c>
      <c r="CK13" s="23">
        <v>367.53</v>
      </c>
      <c r="CL13" s="23">
        <v>660.75</v>
      </c>
      <c r="CM13" s="23">
        <v>7.63</v>
      </c>
      <c r="CN13" s="23">
        <v>7.63</v>
      </c>
      <c r="CO13" s="23">
        <v>7.63</v>
      </c>
      <c r="CP13" s="23">
        <v>0</v>
      </c>
      <c r="CQ13" s="23">
        <v>0</v>
      </c>
      <c r="CR13" s="23">
        <v>1.7</v>
      </c>
    </row>
    <row r="14" spans="1:96" s="23" customFormat="1">
      <c r="A14" s="23" t="str">
        <f>"11/3"</f>
        <v>11/3</v>
      </c>
      <c r="B14" s="24" t="s">
        <v>96</v>
      </c>
      <c r="C14" s="25" t="str">
        <f>"40"</f>
        <v>40</v>
      </c>
      <c r="D14" s="25">
        <v>9.6</v>
      </c>
      <c r="E14" s="25">
        <v>0</v>
      </c>
      <c r="F14" s="25">
        <v>4.5999999999999996</v>
      </c>
      <c r="G14" s="25">
        <v>0</v>
      </c>
      <c r="H14" s="25">
        <v>18.52</v>
      </c>
      <c r="I14" s="25">
        <v>155.38399999999999</v>
      </c>
      <c r="J14" s="26">
        <v>0.2</v>
      </c>
      <c r="K14" s="26">
        <v>0</v>
      </c>
      <c r="L14" s="26">
        <v>0</v>
      </c>
      <c r="M14" s="26">
        <v>0</v>
      </c>
      <c r="N14" s="26">
        <v>1.1599999999999999</v>
      </c>
      <c r="O14" s="26">
        <v>17.36</v>
      </c>
      <c r="P14" s="26">
        <v>0</v>
      </c>
      <c r="Q14" s="26">
        <v>0</v>
      </c>
      <c r="R14" s="26">
        <v>0</v>
      </c>
      <c r="S14" s="26">
        <v>0</v>
      </c>
      <c r="T14" s="26">
        <v>1.08</v>
      </c>
      <c r="U14" s="26">
        <v>22</v>
      </c>
      <c r="V14" s="26">
        <v>268.8</v>
      </c>
      <c r="W14" s="26">
        <v>33.200000000000003</v>
      </c>
      <c r="X14" s="26">
        <v>32</v>
      </c>
      <c r="Y14" s="26">
        <v>156</v>
      </c>
      <c r="Z14" s="26">
        <v>4.72</v>
      </c>
      <c r="AA14" s="26">
        <v>0</v>
      </c>
      <c r="AB14" s="26">
        <v>12</v>
      </c>
      <c r="AC14" s="26">
        <v>2</v>
      </c>
      <c r="AD14" s="26">
        <v>0.2</v>
      </c>
      <c r="AE14" s="26">
        <v>0.2</v>
      </c>
      <c r="AF14" s="26">
        <v>0.08</v>
      </c>
      <c r="AG14" s="26">
        <v>0.72</v>
      </c>
      <c r="AH14" s="26">
        <v>22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5.6</v>
      </c>
      <c r="CC14" s="25">
        <v>6.43</v>
      </c>
      <c r="CE14" s="23">
        <v>2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5.36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20.350000000000001</v>
      </c>
      <c r="E16" s="29">
        <v>8.08</v>
      </c>
      <c r="F16" s="29">
        <v>15.66</v>
      </c>
      <c r="G16" s="29">
        <v>0.26</v>
      </c>
      <c r="H16" s="29">
        <v>52.67</v>
      </c>
      <c r="I16" s="29">
        <v>431.93</v>
      </c>
      <c r="J16" s="30">
        <v>5.8</v>
      </c>
      <c r="K16" s="30">
        <v>0.11</v>
      </c>
      <c r="L16" s="30">
        <v>0</v>
      </c>
      <c r="M16" s="30">
        <v>0</v>
      </c>
      <c r="N16" s="30">
        <v>18.16</v>
      </c>
      <c r="O16" s="30">
        <v>33.96</v>
      </c>
      <c r="P16" s="30">
        <v>0.55000000000000004</v>
      </c>
      <c r="Q16" s="30">
        <v>0</v>
      </c>
      <c r="R16" s="30">
        <v>0</v>
      </c>
      <c r="S16" s="30">
        <v>0.1</v>
      </c>
      <c r="T16" s="30">
        <v>4.21</v>
      </c>
      <c r="U16" s="30">
        <v>516.36</v>
      </c>
      <c r="V16" s="30">
        <v>509.44</v>
      </c>
      <c r="W16" s="30">
        <v>179.92</v>
      </c>
      <c r="X16" s="30">
        <v>52.29</v>
      </c>
      <c r="Y16" s="30">
        <v>321.02</v>
      </c>
      <c r="Z16" s="30">
        <v>5.92</v>
      </c>
      <c r="AA16" s="30">
        <v>124.24</v>
      </c>
      <c r="AB16" s="30">
        <v>56.16</v>
      </c>
      <c r="AC16" s="30">
        <v>150.94</v>
      </c>
      <c r="AD16" s="30">
        <v>0.49</v>
      </c>
      <c r="AE16" s="30">
        <v>0.26</v>
      </c>
      <c r="AF16" s="30">
        <v>0.4</v>
      </c>
      <c r="AG16" s="30">
        <v>0.97</v>
      </c>
      <c r="AH16" s="30">
        <v>24.27</v>
      </c>
      <c r="AI16" s="30">
        <v>3.37</v>
      </c>
      <c r="AJ16" s="30">
        <v>0</v>
      </c>
      <c r="AK16" s="30">
        <v>583.29</v>
      </c>
      <c r="AL16" s="30">
        <v>516.08000000000004</v>
      </c>
      <c r="AM16" s="30">
        <v>885.87</v>
      </c>
      <c r="AN16" s="30">
        <v>637.61</v>
      </c>
      <c r="AO16" s="30">
        <v>277.77</v>
      </c>
      <c r="AP16" s="30">
        <v>443.69</v>
      </c>
      <c r="AQ16" s="30">
        <v>152.4</v>
      </c>
      <c r="AR16" s="30">
        <v>534.5</v>
      </c>
      <c r="AS16" s="30">
        <v>367.41</v>
      </c>
      <c r="AT16" s="30">
        <v>430.04</v>
      </c>
      <c r="AU16" s="30">
        <v>588.35</v>
      </c>
      <c r="AV16" s="30">
        <v>187.05</v>
      </c>
      <c r="AW16" s="30">
        <v>254.94</v>
      </c>
      <c r="AX16" s="30">
        <v>1446.81</v>
      </c>
      <c r="AY16" s="30">
        <v>5.6</v>
      </c>
      <c r="AZ16" s="30">
        <v>398.8</v>
      </c>
      <c r="BA16" s="30">
        <v>477.3</v>
      </c>
      <c r="BB16" s="30">
        <v>437.52</v>
      </c>
      <c r="BC16" s="30">
        <v>197.07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0.35</v>
      </c>
      <c r="BJ16" s="30">
        <v>0</v>
      </c>
      <c r="BK16" s="30">
        <v>1.01</v>
      </c>
      <c r="BL16" s="30">
        <v>0</v>
      </c>
      <c r="BM16" s="30">
        <v>0.3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0.82</v>
      </c>
      <c r="BT16" s="30">
        <v>0</v>
      </c>
      <c r="BU16" s="30">
        <v>0</v>
      </c>
      <c r="BV16" s="30">
        <v>0.15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438.09</v>
      </c>
      <c r="CC16" s="29">
        <f>SUM($CC$10:$CC$15)</f>
        <v>43.629999999999995</v>
      </c>
      <c r="CD16" s="27">
        <f>$I$16/$I$51*100</f>
        <v>16.018409321851614</v>
      </c>
      <c r="CE16" s="27">
        <v>133.6</v>
      </c>
      <c r="CG16" s="27">
        <v>19.16</v>
      </c>
      <c r="CH16" s="27">
        <v>11.44</v>
      </c>
      <c r="CI16" s="27">
        <v>15.3</v>
      </c>
      <c r="CJ16" s="27">
        <v>2019.56</v>
      </c>
      <c r="CK16" s="27">
        <v>981.89</v>
      </c>
      <c r="CL16" s="27">
        <v>1500.72</v>
      </c>
      <c r="CM16" s="27">
        <v>24.85</v>
      </c>
      <c r="CN16" s="27">
        <v>17.16</v>
      </c>
      <c r="CO16" s="27">
        <v>21.01</v>
      </c>
      <c r="CP16" s="27">
        <v>11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0.98</v>
      </c>
      <c r="E18" s="25">
        <v>0</v>
      </c>
      <c r="F18" s="25">
        <v>3.61</v>
      </c>
      <c r="G18" s="25">
        <v>3.61</v>
      </c>
      <c r="H18" s="25">
        <v>6</v>
      </c>
      <c r="I18" s="25">
        <v>58.148319599999994</v>
      </c>
      <c r="J18" s="26">
        <v>0.45</v>
      </c>
      <c r="K18" s="26">
        <v>2.34</v>
      </c>
      <c r="L18" s="26">
        <v>0</v>
      </c>
      <c r="M18" s="26">
        <v>0</v>
      </c>
      <c r="N18" s="26">
        <v>4.1100000000000003</v>
      </c>
      <c r="O18" s="26">
        <v>0.92</v>
      </c>
      <c r="P18" s="26">
        <v>0.97</v>
      </c>
      <c r="Q18" s="26">
        <v>0</v>
      </c>
      <c r="R18" s="26">
        <v>0</v>
      </c>
      <c r="S18" s="26">
        <v>0.13</v>
      </c>
      <c r="T18" s="26">
        <v>0.75</v>
      </c>
      <c r="U18" s="26">
        <v>119.19</v>
      </c>
      <c r="V18" s="26">
        <v>127.23</v>
      </c>
      <c r="W18" s="26">
        <v>21.6</v>
      </c>
      <c r="X18" s="26">
        <v>7.04</v>
      </c>
      <c r="Y18" s="26">
        <v>15.07</v>
      </c>
      <c r="Z18" s="26">
        <v>0.28999999999999998</v>
      </c>
      <c r="AA18" s="26">
        <v>0</v>
      </c>
      <c r="AB18" s="26">
        <v>8</v>
      </c>
      <c r="AC18" s="26">
        <v>1.22</v>
      </c>
      <c r="AD18" s="26">
        <v>1.63</v>
      </c>
      <c r="AE18" s="26">
        <v>0.01</v>
      </c>
      <c r="AF18" s="26">
        <v>0.02</v>
      </c>
      <c r="AG18" s="26">
        <v>0.28999999999999998</v>
      </c>
      <c r="AH18" s="26">
        <v>0.39</v>
      </c>
      <c r="AI18" s="26">
        <v>18.399999999999999</v>
      </c>
      <c r="AJ18" s="26">
        <v>0</v>
      </c>
      <c r="AK18" s="26">
        <v>23.19</v>
      </c>
      <c r="AL18" s="26">
        <v>19.989999999999998</v>
      </c>
      <c r="AM18" s="26">
        <v>25.59</v>
      </c>
      <c r="AN18" s="26">
        <v>24.39</v>
      </c>
      <c r="AO18" s="26">
        <v>8.8000000000000007</v>
      </c>
      <c r="AP18" s="26">
        <v>17.989999999999998</v>
      </c>
      <c r="AQ18" s="26">
        <v>4</v>
      </c>
      <c r="AR18" s="26">
        <v>22.39</v>
      </c>
      <c r="AS18" s="26">
        <v>28.39</v>
      </c>
      <c r="AT18" s="26">
        <v>33.99</v>
      </c>
      <c r="AU18" s="26">
        <v>68.78</v>
      </c>
      <c r="AV18" s="26">
        <v>11.2</v>
      </c>
      <c r="AW18" s="26">
        <v>18.79</v>
      </c>
      <c r="AX18" s="26">
        <v>109.96</v>
      </c>
      <c r="AY18" s="26">
        <v>0</v>
      </c>
      <c r="AZ18" s="26">
        <v>23.59</v>
      </c>
      <c r="BA18" s="26">
        <v>23.59</v>
      </c>
      <c r="BB18" s="26">
        <v>19.989999999999998</v>
      </c>
      <c r="BC18" s="26">
        <v>8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48.85</v>
      </c>
      <c r="CC18" s="25">
        <v>10.19</v>
      </c>
      <c r="CE18" s="23">
        <v>1.33</v>
      </c>
      <c r="CG18" s="23">
        <v>13.61</v>
      </c>
      <c r="CH18" s="23">
        <v>6</v>
      </c>
      <c r="CI18" s="23">
        <v>9.81</v>
      </c>
      <c r="CJ18" s="23">
        <v>354.33</v>
      </c>
      <c r="CK18" s="23">
        <v>88.57</v>
      </c>
      <c r="CL18" s="23">
        <v>221.45</v>
      </c>
      <c r="CM18" s="23">
        <v>8.73</v>
      </c>
      <c r="CN18" s="23">
        <v>7.39</v>
      </c>
      <c r="CO18" s="23">
        <v>8.06</v>
      </c>
      <c r="CP18" s="23">
        <v>1.8</v>
      </c>
      <c r="CQ18" s="23">
        <v>0.3</v>
      </c>
      <c r="CR18" s="23">
        <v>6.18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13.88</v>
      </c>
      <c r="CE19" s="23">
        <v>196.69</v>
      </c>
      <c r="CG19" s="23">
        <v>10.06</v>
      </c>
      <c r="CH19" s="23">
        <v>5.93</v>
      </c>
      <c r="CI19" s="23">
        <v>8</v>
      </c>
      <c r="CJ19" s="23">
        <v>246.27</v>
      </c>
      <c r="CK19" s="23">
        <v>123.06</v>
      </c>
      <c r="CL19" s="23">
        <v>184.66</v>
      </c>
      <c r="CM19" s="23">
        <v>11.64</v>
      </c>
      <c r="CN19" s="23">
        <v>5.71</v>
      </c>
      <c r="CO19" s="23">
        <v>8.68</v>
      </c>
      <c r="CP19" s="23">
        <v>0</v>
      </c>
      <c r="CQ19" s="23">
        <v>0.8</v>
      </c>
      <c r="CR19" s="23">
        <v>8.41</v>
      </c>
    </row>
    <row r="20" spans="1:96" s="23" customFormat="1">
      <c r="A20" s="23" t="str">
        <f>"39/3"</f>
        <v>39/3</v>
      </c>
      <c r="B20" s="24" t="s">
        <v>102</v>
      </c>
      <c r="C20" s="25" t="str">
        <f>"150"</f>
        <v>150</v>
      </c>
      <c r="D20" s="25">
        <v>6.58</v>
      </c>
      <c r="E20" s="25">
        <v>0</v>
      </c>
      <c r="F20" s="25">
        <v>1.72</v>
      </c>
      <c r="G20" s="25">
        <v>1.72</v>
      </c>
      <c r="H20" s="25">
        <v>34.47</v>
      </c>
      <c r="I20" s="25">
        <v>170.91364949999999</v>
      </c>
      <c r="J20" s="26">
        <v>0.32</v>
      </c>
      <c r="K20" s="26">
        <v>0</v>
      </c>
      <c r="L20" s="26">
        <v>0</v>
      </c>
      <c r="M20" s="26">
        <v>0</v>
      </c>
      <c r="N20" s="26">
        <v>0.73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1.65</v>
      </c>
      <c r="U20" s="26">
        <v>289</v>
      </c>
      <c r="V20" s="26">
        <v>200.39</v>
      </c>
      <c r="W20" s="26">
        <v>13.01</v>
      </c>
      <c r="X20" s="26">
        <v>101.33</v>
      </c>
      <c r="Y20" s="26">
        <v>148.1</v>
      </c>
      <c r="Z20" s="26">
        <v>3.48</v>
      </c>
      <c r="AA20" s="26">
        <v>0</v>
      </c>
      <c r="AB20" s="26">
        <v>4.79</v>
      </c>
      <c r="AC20" s="26">
        <v>1.07</v>
      </c>
      <c r="AD20" s="26">
        <v>0.43</v>
      </c>
      <c r="AE20" s="26">
        <v>0.19</v>
      </c>
      <c r="AF20" s="26">
        <v>0.1</v>
      </c>
      <c r="AG20" s="26">
        <v>1.9</v>
      </c>
      <c r="AH20" s="26">
        <v>3.83</v>
      </c>
      <c r="AI20" s="26">
        <v>0</v>
      </c>
      <c r="AJ20" s="26">
        <v>0</v>
      </c>
      <c r="AK20" s="26">
        <v>307.89</v>
      </c>
      <c r="AL20" s="26">
        <v>240.05</v>
      </c>
      <c r="AM20" s="26">
        <v>388.78</v>
      </c>
      <c r="AN20" s="26">
        <v>276.58</v>
      </c>
      <c r="AO20" s="26">
        <v>166.99</v>
      </c>
      <c r="AP20" s="26">
        <v>208.74</v>
      </c>
      <c r="AQ20" s="26">
        <v>93.93</v>
      </c>
      <c r="AR20" s="26">
        <v>308.94</v>
      </c>
      <c r="AS20" s="26">
        <v>302.67</v>
      </c>
      <c r="AT20" s="26">
        <v>584.47</v>
      </c>
      <c r="AU20" s="26">
        <v>575.08000000000004</v>
      </c>
      <c r="AV20" s="26">
        <v>156.56</v>
      </c>
      <c r="AW20" s="26">
        <v>375.73</v>
      </c>
      <c r="AX20" s="26">
        <v>1179.3800000000001</v>
      </c>
      <c r="AY20" s="26">
        <v>0</v>
      </c>
      <c r="AZ20" s="26">
        <v>260.93</v>
      </c>
      <c r="BA20" s="26">
        <v>316.24</v>
      </c>
      <c r="BB20" s="26">
        <v>224.4</v>
      </c>
      <c r="BC20" s="26">
        <v>172.21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0.01</v>
      </c>
      <c r="BJ20" s="26">
        <v>0</v>
      </c>
      <c r="BK20" s="26">
        <v>0.28000000000000003</v>
      </c>
      <c r="BL20" s="26">
        <v>0</v>
      </c>
      <c r="BM20" s="26">
        <v>0.02</v>
      </c>
      <c r="BN20" s="26">
        <v>0.01</v>
      </c>
      <c r="BO20" s="26">
        <v>0</v>
      </c>
      <c r="BP20" s="26">
        <v>0</v>
      </c>
      <c r="BQ20" s="26">
        <v>0</v>
      </c>
      <c r="BR20" s="26">
        <v>0.01</v>
      </c>
      <c r="BS20" s="26">
        <v>0.56000000000000005</v>
      </c>
      <c r="BT20" s="26">
        <v>0.01</v>
      </c>
      <c r="BU20" s="26">
        <v>0</v>
      </c>
      <c r="BV20" s="26">
        <v>0.55000000000000004</v>
      </c>
      <c r="BW20" s="26">
        <v>0.05</v>
      </c>
      <c r="BX20" s="26">
        <v>0</v>
      </c>
      <c r="BY20" s="26">
        <v>0</v>
      </c>
      <c r="BZ20" s="26">
        <v>0</v>
      </c>
      <c r="CA20" s="26">
        <v>0</v>
      </c>
      <c r="CB20" s="26">
        <v>87.71</v>
      </c>
      <c r="CC20" s="25">
        <v>4.91</v>
      </c>
      <c r="CE20" s="23">
        <v>0.8</v>
      </c>
      <c r="CG20" s="23">
        <v>33.36</v>
      </c>
      <c r="CH20" s="23">
        <v>18.36</v>
      </c>
      <c r="CI20" s="23">
        <v>25.86</v>
      </c>
      <c r="CJ20" s="23">
        <v>2085.3200000000002</v>
      </c>
      <c r="CK20" s="23">
        <v>1026.8</v>
      </c>
      <c r="CL20" s="23">
        <v>1556.06</v>
      </c>
      <c r="CM20" s="23">
        <v>30.49</v>
      </c>
      <c r="CN20" s="23">
        <v>20.28</v>
      </c>
      <c r="CO20" s="23">
        <v>25.39</v>
      </c>
      <c r="CP20" s="23">
        <v>0</v>
      </c>
      <c r="CQ20" s="23">
        <v>0.75</v>
      </c>
      <c r="CR20" s="23">
        <v>2.98</v>
      </c>
    </row>
    <row r="21" spans="1:96" s="23" customFormat="1">
      <c r="A21" s="23" t="str">
        <f>"2/9"</f>
        <v>2/9</v>
      </c>
      <c r="B21" s="24" t="s">
        <v>103</v>
      </c>
      <c r="C21" s="25" t="str">
        <f>"90"</f>
        <v>90</v>
      </c>
      <c r="D21" s="25">
        <v>11.07</v>
      </c>
      <c r="E21" s="25">
        <v>10.78</v>
      </c>
      <c r="F21" s="25">
        <v>10.56</v>
      </c>
      <c r="G21" s="25">
        <v>0.03</v>
      </c>
      <c r="H21" s="25">
        <v>2.19</v>
      </c>
      <c r="I21" s="25">
        <v>147.96035999999998</v>
      </c>
      <c r="J21" s="26">
        <v>4.17</v>
      </c>
      <c r="K21" s="26">
        <v>0.06</v>
      </c>
      <c r="L21" s="26">
        <v>0</v>
      </c>
      <c r="M21" s="26">
        <v>0</v>
      </c>
      <c r="N21" s="26">
        <v>0.21</v>
      </c>
      <c r="O21" s="26">
        <v>1.84</v>
      </c>
      <c r="P21" s="26">
        <v>0.15</v>
      </c>
      <c r="Q21" s="26">
        <v>0</v>
      </c>
      <c r="R21" s="26">
        <v>0</v>
      </c>
      <c r="S21" s="26">
        <v>0</v>
      </c>
      <c r="T21" s="26">
        <v>1.04</v>
      </c>
      <c r="U21" s="26">
        <v>132.44999999999999</v>
      </c>
      <c r="V21" s="26">
        <v>74.11</v>
      </c>
      <c r="W21" s="26">
        <v>11.09</v>
      </c>
      <c r="X21" s="26">
        <v>9.4600000000000009</v>
      </c>
      <c r="Y21" s="26">
        <v>79.040000000000006</v>
      </c>
      <c r="Z21" s="26">
        <v>0.89</v>
      </c>
      <c r="AA21" s="26">
        <v>28.4</v>
      </c>
      <c r="AB21" s="26">
        <v>14.67</v>
      </c>
      <c r="AC21" s="26">
        <v>59.45</v>
      </c>
      <c r="AD21" s="26">
        <v>0.4</v>
      </c>
      <c r="AE21" s="26">
        <v>0.03</v>
      </c>
      <c r="AF21" s="26">
        <v>0.06</v>
      </c>
      <c r="AG21" s="26">
        <v>4.08</v>
      </c>
      <c r="AH21" s="26">
        <v>8.31</v>
      </c>
      <c r="AI21" s="26">
        <v>0.41</v>
      </c>
      <c r="AJ21" s="26">
        <v>0</v>
      </c>
      <c r="AK21" s="26">
        <v>617.96</v>
      </c>
      <c r="AL21" s="26">
        <v>671.93</v>
      </c>
      <c r="AM21" s="26">
        <v>979.34</v>
      </c>
      <c r="AN21" s="26">
        <v>1174.99</v>
      </c>
      <c r="AO21" s="26">
        <v>296.23</v>
      </c>
      <c r="AP21" s="26">
        <v>562.16</v>
      </c>
      <c r="AQ21" s="26">
        <v>3.48</v>
      </c>
      <c r="AR21" s="26">
        <v>564.26</v>
      </c>
      <c r="AS21" s="26">
        <v>8.89</v>
      </c>
      <c r="AT21" s="26">
        <v>10.35</v>
      </c>
      <c r="AU21" s="26">
        <v>9.65</v>
      </c>
      <c r="AV21" s="26">
        <v>299.58999999999997</v>
      </c>
      <c r="AW21" s="26">
        <v>9.09</v>
      </c>
      <c r="AX21" s="26">
        <v>78.3</v>
      </c>
      <c r="AY21" s="26">
        <v>0</v>
      </c>
      <c r="AZ21" s="26">
        <v>24.74</v>
      </c>
      <c r="BA21" s="26">
        <v>13.46</v>
      </c>
      <c r="BB21" s="26">
        <v>386.12</v>
      </c>
      <c r="BC21" s="26">
        <v>137.55000000000001</v>
      </c>
      <c r="BD21" s="26">
        <v>0.05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0.16</v>
      </c>
      <c r="BJ21" s="26">
        <v>0</v>
      </c>
      <c r="BK21" s="26">
        <v>0.45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0.05</v>
      </c>
      <c r="BS21" s="26">
        <v>0.37</v>
      </c>
      <c r="BT21" s="26">
        <v>0</v>
      </c>
      <c r="BU21" s="26">
        <v>0</v>
      </c>
      <c r="BV21" s="26">
        <v>0.03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93.23</v>
      </c>
      <c r="CC21" s="25">
        <v>58.85</v>
      </c>
      <c r="CE21" s="23">
        <v>30.84</v>
      </c>
      <c r="CG21" s="23">
        <v>10.11</v>
      </c>
      <c r="CH21" s="23">
        <v>5.07</v>
      </c>
      <c r="CI21" s="23">
        <v>7.59</v>
      </c>
      <c r="CJ21" s="23">
        <v>42.33</v>
      </c>
      <c r="CK21" s="23">
        <v>14.56</v>
      </c>
      <c r="CL21" s="23">
        <v>28.45</v>
      </c>
      <c r="CM21" s="23">
        <v>0.59</v>
      </c>
      <c r="CN21" s="23">
        <v>0.31</v>
      </c>
      <c r="CO21" s="23">
        <v>0.46</v>
      </c>
      <c r="CP21" s="23">
        <v>0</v>
      </c>
      <c r="CQ21" s="23">
        <v>0.45</v>
      </c>
      <c r="CR21" s="23">
        <v>35.67</v>
      </c>
    </row>
    <row r="22" spans="1:96" s="23" customFormat="1">
      <c r="A22" s="23" t="str">
        <f>"2"</f>
        <v>2</v>
      </c>
      <c r="B22" s="24" t="s">
        <v>95</v>
      </c>
      <c r="C22" s="25" t="str">
        <f>"33,7"</f>
        <v>33,7</v>
      </c>
      <c r="D22" s="25">
        <v>2.23</v>
      </c>
      <c r="E22" s="25">
        <v>0</v>
      </c>
      <c r="F22" s="25">
        <v>0.22</v>
      </c>
      <c r="G22" s="25">
        <v>0.22</v>
      </c>
      <c r="H22" s="25">
        <v>15.81</v>
      </c>
      <c r="I22" s="25">
        <v>75.454636999999991</v>
      </c>
      <c r="J22" s="26">
        <v>0</v>
      </c>
      <c r="K22" s="26">
        <v>0</v>
      </c>
      <c r="L22" s="26">
        <v>0</v>
      </c>
      <c r="M22" s="26">
        <v>0</v>
      </c>
      <c r="N22" s="26">
        <v>0.37</v>
      </c>
      <c r="O22" s="26">
        <v>15.37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107.6</v>
      </c>
      <c r="AL22" s="26">
        <v>112</v>
      </c>
      <c r="AM22" s="26">
        <v>171.52</v>
      </c>
      <c r="AN22" s="26">
        <v>56.88</v>
      </c>
      <c r="AO22" s="26">
        <v>33.72</v>
      </c>
      <c r="AP22" s="26">
        <v>67.430000000000007</v>
      </c>
      <c r="AQ22" s="26">
        <v>25.51</v>
      </c>
      <c r="AR22" s="26">
        <v>121.97</v>
      </c>
      <c r="AS22" s="26">
        <v>75.64</v>
      </c>
      <c r="AT22" s="26">
        <v>105.55</v>
      </c>
      <c r="AU22" s="26">
        <v>87.08</v>
      </c>
      <c r="AV22" s="26">
        <v>45.74</v>
      </c>
      <c r="AW22" s="26">
        <v>80.92</v>
      </c>
      <c r="AX22" s="26">
        <v>676.68</v>
      </c>
      <c r="AY22" s="26">
        <v>0</v>
      </c>
      <c r="AZ22" s="26">
        <v>220.48</v>
      </c>
      <c r="BA22" s="26">
        <v>95.87</v>
      </c>
      <c r="BB22" s="26">
        <v>63.62</v>
      </c>
      <c r="BC22" s="26">
        <v>50.43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13.18</v>
      </c>
      <c r="CC22" s="25">
        <v>1.89</v>
      </c>
      <c r="CE22" s="23">
        <v>0</v>
      </c>
      <c r="CG22" s="23">
        <v>0</v>
      </c>
      <c r="CH22" s="23">
        <v>0</v>
      </c>
      <c r="CI22" s="23">
        <v>0</v>
      </c>
      <c r="CJ22" s="23">
        <v>1710</v>
      </c>
      <c r="CK22" s="23">
        <v>658.8</v>
      </c>
      <c r="CL22" s="23">
        <v>1184.4000000000001</v>
      </c>
      <c r="CM22" s="23">
        <v>13.68</v>
      </c>
      <c r="CN22" s="23">
        <v>13.68</v>
      </c>
      <c r="CO22" s="23">
        <v>13.68</v>
      </c>
      <c r="CP22" s="23">
        <v>0</v>
      </c>
      <c r="CQ22" s="23">
        <v>0</v>
      </c>
      <c r="CR22" s="23">
        <v>1.57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11.39</v>
      </c>
      <c r="CH23" s="23">
        <v>11.39</v>
      </c>
      <c r="CI23" s="23">
        <v>11.39</v>
      </c>
      <c r="CJ23" s="23">
        <v>2164.56</v>
      </c>
      <c r="CK23" s="23">
        <v>833.92</v>
      </c>
      <c r="CL23" s="23">
        <v>1499.24</v>
      </c>
      <c r="CM23" s="23">
        <v>21.65</v>
      </c>
      <c r="CN23" s="23">
        <v>18</v>
      </c>
      <c r="CO23" s="23">
        <v>19.82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"631/1"</f>
        <v>631/1</v>
      </c>
      <c r="B24" s="20" t="s">
        <v>105</v>
      </c>
      <c r="C24" s="21" t="str">
        <f>"200"</f>
        <v>200</v>
      </c>
      <c r="D24" s="21">
        <v>0.08</v>
      </c>
      <c r="E24" s="21">
        <v>0</v>
      </c>
      <c r="F24" s="21">
        <v>7.0000000000000007E-2</v>
      </c>
      <c r="G24" s="21">
        <v>0.08</v>
      </c>
      <c r="H24" s="21">
        <v>7.56</v>
      </c>
      <c r="I24" s="21">
        <v>29.597463999999999</v>
      </c>
      <c r="J24" s="22">
        <v>0.02</v>
      </c>
      <c r="K24" s="22">
        <v>0</v>
      </c>
      <c r="L24" s="22">
        <v>0</v>
      </c>
      <c r="M24" s="22">
        <v>0</v>
      </c>
      <c r="N24" s="22">
        <v>7.09</v>
      </c>
      <c r="O24" s="22">
        <v>0.15</v>
      </c>
      <c r="P24" s="22">
        <v>0.33</v>
      </c>
      <c r="Q24" s="22">
        <v>0</v>
      </c>
      <c r="R24" s="22">
        <v>0</v>
      </c>
      <c r="S24" s="22">
        <v>0.16</v>
      </c>
      <c r="T24" s="22">
        <v>0.11</v>
      </c>
      <c r="U24" s="22">
        <v>5.26</v>
      </c>
      <c r="V24" s="22">
        <v>49.09</v>
      </c>
      <c r="W24" s="22">
        <v>2.97</v>
      </c>
      <c r="X24" s="22">
        <v>1.57</v>
      </c>
      <c r="Y24" s="22">
        <v>1.91</v>
      </c>
      <c r="Z24" s="22">
        <v>0.4</v>
      </c>
      <c r="AA24" s="22">
        <v>0</v>
      </c>
      <c r="AB24" s="22">
        <v>4.8</v>
      </c>
      <c r="AC24" s="22">
        <v>1</v>
      </c>
      <c r="AD24" s="22">
        <v>0.04</v>
      </c>
      <c r="AE24" s="22">
        <v>0</v>
      </c>
      <c r="AF24" s="22">
        <v>0</v>
      </c>
      <c r="AG24" s="22">
        <v>0.05</v>
      </c>
      <c r="AH24" s="22">
        <v>0.08</v>
      </c>
      <c r="AI24" s="22">
        <v>0.8</v>
      </c>
      <c r="AJ24" s="22">
        <v>0</v>
      </c>
      <c r="AK24" s="22">
        <v>2.2599999999999998</v>
      </c>
      <c r="AL24" s="22">
        <v>2.44</v>
      </c>
      <c r="AM24" s="22">
        <v>3.57</v>
      </c>
      <c r="AN24" s="22">
        <v>3.38</v>
      </c>
      <c r="AO24" s="22">
        <v>0.56000000000000005</v>
      </c>
      <c r="AP24" s="22">
        <v>2.0699999999999998</v>
      </c>
      <c r="AQ24" s="22">
        <v>0.56000000000000005</v>
      </c>
      <c r="AR24" s="22">
        <v>1.69</v>
      </c>
      <c r="AS24" s="22">
        <v>3.2</v>
      </c>
      <c r="AT24" s="22">
        <v>1.88</v>
      </c>
      <c r="AU24" s="22">
        <v>14.66</v>
      </c>
      <c r="AV24" s="22">
        <v>1.32</v>
      </c>
      <c r="AW24" s="22">
        <v>2.63</v>
      </c>
      <c r="AX24" s="22">
        <v>7.9</v>
      </c>
      <c r="AY24" s="22">
        <v>0</v>
      </c>
      <c r="AZ24" s="22">
        <v>2.44</v>
      </c>
      <c r="BA24" s="22">
        <v>3.01</v>
      </c>
      <c r="BB24" s="22">
        <v>1.1299999999999999</v>
      </c>
      <c r="BC24" s="22">
        <v>0.94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197.27</v>
      </c>
      <c r="CC24" s="21">
        <v>5.36</v>
      </c>
      <c r="CE24" s="19">
        <v>0.8</v>
      </c>
      <c r="CG24" s="19">
        <v>0.4</v>
      </c>
      <c r="CH24" s="19">
        <v>0.4</v>
      </c>
      <c r="CI24" s="19">
        <v>0.4</v>
      </c>
      <c r="CJ24" s="19">
        <v>30</v>
      </c>
      <c r="CK24" s="19">
        <v>30</v>
      </c>
      <c r="CL24" s="19">
        <v>30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3.25</v>
      </c>
    </row>
    <row r="25" spans="1:96" s="27" customFormat="1" ht="11.4">
      <c r="B25" s="28" t="s">
        <v>106</v>
      </c>
      <c r="C25" s="29"/>
      <c r="D25" s="29">
        <v>24.22</v>
      </c>
      <c r="E25" s="29">
        <v>10.78</v>
      </c>
      <c r="F25" s="29">
        <v>20.76</v>
      </c>
      <c r="G25" s="29">
        <v>10.23</v>
      </c>
      <c r="H25" s="29">
        <v>89.39</v>
      </c>
      <c r="I25" s="29">
        <v>625.69000000000005</v>
      </c>
      <c r="J25" s="30">
        <v>5.93</v>
      </c>
      <c r="K25" s="30">
        <v>5</v>
      </c>
      <c r="L25" s="30">
        <v>0</v>
      </c>
      <c r="M25" s="30">
        <v>0</v>
      </c>
      <c r="N25" s="30">
        <v>15.41</v>
      </c>
      <c r="O25" s="30">
        <v>63.36</v>
      </c>
      <c r="P25" s="30">
        <v>10.62</v>
      </c>
      <c r="Q25" s="30">
        <v>0</v>
      </c>
      <c r="R25" s="30">
        <v>0</v>
      </c>
      <c r="S25" s="30">
        <v>0.79</v>
      </c>
      <c r="T25" s="30">
        <v>6.88</v>
      </c>
      <c r="U25" s="30">
        <v>1118.9000000000001</v>
      </c>
      <c r="V25" s="30">
        <v>864.42</v>
      </c>
      <c r="W25" s="30">
        <v>76.53</v>
      </c>
      <c r="X25" s="30">
        <v>149.55000000000001</v>
      </c>
      <c r="Y25" s="30">
        <v>334.26</v>
      </c>
      <c r="Z25" s="30">
        <v>6.62</v>
      </c>
      <c r="AA25" s="30">
        <v>30.8</v>
      </c>
      <c r="AB25" s="30">
        <v>1199.02</v>
      </c>
      <c r="AC25" s="30">
        <v>309.62</v>
      </c>
      <c r="AD25" s="30">
        <v>4.74</v>
      </c>
      <c r="AE25" s="30">
        <v>0.34</v>
      </c>
      <c r="AF25" s="30">
        <v>0.24</v>
      </c>
      <c r="AG25" s="30">
        <v>7.27</v>
      </c>
      <c r="AH25" s="30">
        <v>14.48</v>
      </c>
      <c r="AI25" s="30">
        <v>25.38</v>
      </c>
      <c r="AJ25" s="30">
        <v>0</v>
      </c>
      <c r="AK25" s="30">
        <v>1198.1199999999999</v>
      </c>
      <c r="AL25" s="30">
        <v>1166.71</v>
      </c>
      <c r="AM25" s="30">
        <v>1771.48</v>
      </c>
      <c r="AN25" s="30">
        <v>1696.04</v>
      </c>
      <c r="AO25" s="30">
        <v>556.11</v>
      </c>
      <c r="AP25" s="30">
        <v>966.73</v>
      </c>
      <c r="AQ25" s="30">
        <v>168.56</v>
      </c>
      <c r="AR25" s="30">
        <v>1169.48</v>
      </c>
      <c r="AS25" s="30">
        <v>571.71</v>
      </c>
      <c r="AT25" s="30">
        <v>940.58</v>
      </c>
      <c r="AU25" s="30">
        <v>996.53</v>
      </c>
      <c r="AV25" s="30">
        <v>581.34</v>
      </c>
      <c r="AW25" s="30">
        <v>623.54999999999995</v>
      </c>
      <c r="AX25" s="30">
        <v>2753.52</v>
      </c>
      <c r="AY25" s="30">
        <v>0</v>
      </c>
      <c r="AZ25" s="30">
        <v>726.08</v>
      </c>
      <c r="BA25" s="30">
        <v>577.91</v>
      </c>
      <c r="BB25" s="30">
        <v>784.77</v>
      </c>
      <c r="BC25" s="30">
        <v>421.34</v>
      </c>
      <c r="BD25" s="30">
        <v>0.05</v>
      </c>
      <c r="BE25" s="30">
        <v>0.02</v>
      </c>
      <c r="BF25" s="30">
        <v>0.01</v>
      </c>
      <c r="BG25" s="30">
        <v>0.03</v>
      </c>
      <c r="BH25" s="30">
        <v>0.03</v>
      </c>
      <c r="BI25" s="30">
        <v>0.17</v>
      </c>
      <c r="BJ25" s="30">
        <v>0</v>
      </c>
      <c r="BK25" s="30">
        <v>1.27</v>
      </c>
      <c r="BL25" s="30">
        <v>0</v>
      </c>
      <c r="BM25" s="30">
        <v>0.46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0.06</v>
      </c>
      <c r="BS25" s="30">
        <v>2.73</v>
      </c>
      <c r="BT25" s="30">
        <v>0.01</v>
      </c>
      <c r="BU25" s="30">
        <v>0</v>
      </c>
      <c r="BV25" s="30">
        <v>5.28</v>
      </c>
      <c r="BW25" s="30">
        <v>0.08</v>
      </c>
      <c r="BX25" s="30">
        <v>0</v>
      </c>
      <c r="BY25" s="30">
        <v>0</v>
      </c>
      <c r="BZ25" s="30">
        <v>0</v>
      </c>
      <c r="CA25" s="30">
        <v>0</v>
      </c>
      <c r="CB25" s="30">
        <v>682.38</v>
      </c>
      <c r="CC25" s="29">
        <f>SUM($CC$17:$CC$24)</f>
        <v>96.24</v>
      </c>
      <c r="CD25" s="27">
        <f>$I$25/$I$51*100</f>
        <v>23.204126892295825</v>
      </c>
      <c r="CE25" s="27">
        <v>230.63</v>
      </c>
      <c r="CG25" s="27">
        <v>78.94</v>
      </c>
      <c r="CH25" s="27">
        <v>47.16</v>
      </c>
      <c r="CI25" s="27">
        <v>63.05</v>
      </c>
      <c r="CJ25" s="27">
        <v>6632.81</v>
      </c>
      <c r="CK25" s="27">
        <v>2775.72</v>
      </c>
      <c r="CL25" s="27">
        <v>4704.26</v>
      </c>
      <c r="CM25" s="27">
        <v>86.78</v>
      </c>
      <c r="CN25" s="27">
        <v>65.37</v>
      </c>
      <c r="CO25" s="27">
        <v>76.09</v>
      </c>
      <c r="CP25" s="27">
        <v>7.8</v>
      </c>
      <c r="CQ25" s="27">
        <v>2.2999999999999998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23.04</v>
      </c>
      <c r="CE28" s="19">
        <v>8</v>
      </c>
      <c r="CG28" s="19">
        <v>1.46</v>
      </c>
      <c r="CH28" s="19">
        <v>1.46</v>
      </c>
      <c r="CI28" s="19">
        <v>1.46</v>
      </c>
      <c r="CJ28" s="19">
        <v>109.69</v>
      </c>
      <c r="CK28" s="19">
        <v>109.69</v>
      </c>
      <c r="CL28" s="19">
        <v>109.69</v>
      </c>
      <c r="CM28" s="19">
        <v>34.22</v>
      </c>
      <c r="CN28" s="19">
        <v>34.22</v>
      </c>
      <c r="CO28" s="19">
        <v>34.22</v>
      </c>
      <c r="CP28" s="19">
        <v>0</v>
      </c>
      <c r="CQ28" s="19">
        <v>0</v>
      </c>
      <c r="CR28" s="19">
        <v>19.2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34.129999999999995</v>
      </c>
      <c r="CD29" s="27">
        <f>$I$29/$I$51*100</f>
        <v>6.0957700095681</v>
      </c>
      <c r="CE29" s="27">
        <v>8</v>
      </c>
      <c r="CG29" s="27">
        <v>5.46</v>
      </c>
      <c r="CH29" s="27">
        <v>5.46</v>
      </c>
      <c r="CI29" s="27">
        <v>5.46</v>
      </c>
      <c r="CJ29" s="27">
        <v>509.69</v>
      </c>
      <c r="CK29" s="27">
        <v>291.69</v>
      </c>
      <c r="CL29" s="27">
        <v>400.69</v>
      </c>
      <c r="CM29" s="27">
        <v>34.82</v>
      </c>
      <c r="CN29" s="27">
        <v>34.82</v>
      </c>
      <c r="CO29" s="27">
        <v>34.82</v>
      </c>
      <c r="CP29" s="27">
        <v>0</v>
      </c>
      <c r="CQ29" s="27">
        <v>0</v>
      </c>
    </row>
    <row r="30" spans="1:96" s="27" customFormat="1" ht="11.4">
      <c r="A30" s="86" t="s">
        <v>155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"20/4"</f>
        <v>20/4</v>
      </c>
      <c r="B32" s="24" t="s">
        <v>93</v>
      </c>
      <c r="C32" s="25" t="str">
        <f>"230"</f>
        <v>230</v>
      </c>
      <c r="D32" s="25">
        <v>3.64</v>
      </c>
      <c r="E32" s="25">
        <v>3.45</v>
      </c>
      <c r="F32" s="25">
        <v>7.12</v>
      </c>
      <c r="G32" s="25">
        <v>0</v>
      </c>
      <c r="H32" s="25">
        <v>12.48</v>
      </c>
      <c r="I32" s="25">
        <v>125.53988110000002</v>
      </c>
      <c r="J32" s="26">
        <v>5.05</v>
      </c>
      <c r="K32" s="26">
        <v>0.13</v>
      </c>
      <c r="L32" s="26">
        <v>0</v>
      </c>
      <c r="M32" s="26">
        <v>0</v>
      </c>
      <c r="N32" s="26">
        <v>12</v>
      </c>
      <c r="O32" s="26">
        <v>0</v>
      </c>
      <c r="P32" s="26">
        <v>0.49</v>
      </c>
      <c r="Q32" s="26">
        <v>0</v>
      </c>
      <c r="R32" s="26">
        <v>0</v>
      </c>
      <c r="S32" s="26">
        <v>0.12</v>
      </c>
      <c r="T32" s="26">
        <v>2.35</v>
      </c>
      <c r="U32" s="26">
        <v>506.81</v>
      </c>
      <c r="V32" s="26">
        <v>212.13</v>
      </c>
      <c r="W32" s="26">
        <v>143.22999999999999</v>
      </c>
      <c r="X32" s="26">
        <v>17.809999999999999</v>
      </c>
      <c r="Y32" s="26">
        <v>101.45</v>
      </c>
      <c r="Z32" s="26">
        <v>0.21</v>
      </c>
      <c r="AA32" s="26">
        <v>27.88</v>
      </c>
      <c r="AB32" s="26">
        <v>23.18</v>
      </c>
      <c r="AC32" s="26">
        <v>51.68</v>
      </c>
      <c r="AD32" s="26">
        <v>0.06</v>
      </c>
      <c r="AE32" s="26">
        <v>0.04</v>
      </c>
      <c r="AF32" s="26">
        <v>0.16</v>
      </c>
      <c r="AG32" s="26">
        <v>0.19</v>
      </c>
      <c r="AH32" s="26">
        <v>0.95</v>
      </c>
      <c r="AI32" s="26">
        <v>3.87</v>
      </c>
      <c r="AJ32" s="26">
        <v>0</v>
      </c>
      <c r="AK32" s="26">
        <v>182.01</v>
      </c>
      <c r="AL32" s="26">
        <v>179.75</v>
      </c>
      <c r="AM32" s="26">
        <v>308.44</v>
      </c>
      <c r="AN32" s="26">
        <v>247.23</v>
      </c>
      <c r="AO32" s="26">
        <v>82.51</v>
      </c>
      <c r="AP32" s="26">
        <v>145.88999999999999</v>
      </c>
      <c r="AQ32" s="26">
        <v>49.74</v>
      </c>
      <c r="AR32" s="26">
        <v>163.26</v>
      </c>
      <c r="AS32" s="26">
        <v>1.96</v>
      </c>
      <c r="AT32" s="26">
        <v>1.42</v>
      </c>
      <c r="AU32" s="26">
        <v>3.09</v>
      </c>
      <c r="AV32" s="26">
        <v>1.9</v>
      </c>
      <c r="AW32" s="26">
        <v>1.3</v>
      </c>
      <c r="AX32" s="26">
        <v>7.72</v>
      </c>
      <c r="AY32" s="26">
        <v>0</v>
      </c>
      <c r="AZ32" s="26">
        <v>2.6</v>
      </c>
      <c r="BA32" s="26">
        <v>2.92</v>
      </c>
      <c r="BB32" s="26">
        <v>205.16</v>
      </c>
      <c r="BC32" s="26">
        <v>29.21</v>
      </c>
      <c r="BD32" s="26">
        <v>0.14000000000000001</v>
      </c>
      <c r="BE32" s="26">
        <v>0.06</v>
      </c>
      <c r="BF32" s="26">
        <v>0.03</v>
      </c>
      <c r="BG32" s="26">
        <v>0.08</v>
      </c>
      <c r="BH32" s="26">
        <v>0.09</v>
      </c>
      <c r="BI32" s="26">
        <v>0.4</v>
      </c>
      <c r="BJ32" s="26">
        <v>0</v>
      </c>
      <c r="BK32" s="26">
        <v>1.1200000000000001</v>
      </c>
      <c r="BL32" s="26">
        <v>0</v>
      </c>
      <c r="BM32" s="26">
        <v>0.35</v>
      </c>
      <c r="BN32" s="26">
        <v>0</v>
      </c>
      <c r="BO32" s="26">
        <v>0</v>
      </c>
      <c r="BP32" s="26">
        <v>0</v>
      </c>
      <c r="BQ32" s="26">
        <v>0.08</v>
      </c>
      <c r="BR32" s="26">
        <v>0.12</v>
      </c>
      <c r="BS32" s="26">
        <v>0.91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216.86</v>
      </c>
      <c r="CC32" s="25">
        <v>22</v>
      </c>
      <c r="CE32" s="23">
        <v>31.74</v>
      </c>
      <c r="CG32" s="23">
        <v>64.569999999999993</v>
      </c>
      <c r="CH32" s="23">
        <v>30.46</v>
      </c>
      <c r="CI32" s="23">
        <v>47.51</v>
      </c>
      <c r="CJ32" s="23">
        <v>977.91</v>
      </c>
      <c r="CK32" s="23">
        <v>361.29</v>
      </c>
      <c r="CL32" s="23">
        <v>669.6</v>
      </c>
      <c r="CM32" s="23">
        <v>40.909999999999997</v>
      </c>
      <c r="CN32" s="23">
        <v>19.68</v>
      </c>
      <c r="CO32" s="23">
        <v>30.3</v>
      </c>
      <c r="CP32" s="23">
        <v>5.75</v>
      </c>
      <c r="CQ32" s="23">
        <v>1.1499999999999999</v>
      </c>
      <c r="CR32" s="23">
        <v>13.33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"2"</f>
        <v>2</v>
      </c>
      <c r="B34" s="24" t="s">
        <v>95</v>
      </c>
      <c r="C34" s="25" t="str">
        <f>"45"</f>
        <v>45</v>
      </c>
      <c r="D34" s="25">
        <v>2.98</v>
      </c>
      <c r="E34" s="25">
        <v>0</v>
      </c>
      <c r="F34" s="25">
        <v>0.3</v>
      </c>
      <c r="G34" s="25">
        <v>0.3</v>
      </c>
      <c r="H34" s="25">
        <v>21.11</v>
      </c>
      <c r="I34" s="25">
        <v>100.75545</v>
      </c>
      <c r="J34" s="26">
        <v>0</v>
      </c>
      <c r="K34" s="26">
        <v>0</v>
      </c>
      <c r="L34" s="26">
        <v>0</v>
      </c>
      <c r="M34" s="26">
        <v>0</v>
      </c>
      <c r="N34" s="26">
        <v>0.5</v>
      </c>
      <c r="O34" s="26">
        <v>20.52</v>
      </c>
      <c r="P34" s="26">
        <v>0.09</v>
      </c>
      <c r="Q34" s="26">
        <v>0</v>
      </c>
      <c r="R34" s="26">
        <v>0</v>
      </c>
      <c r="S34" s="26">
        <v>0</v>
      </c>
      <c r="T34" s="26">
        <v>0.81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143.68</v>
      </c>
      <c r="AL34" s="26">
        <v>149.55000000000001</v>
      </c>
      <c r="AM34" s="26">
        <v>229.03</v>
      </c>
      <c r="AN34" s="26">
        <v>75.95</v>
      </c>
      <c r="AO34" s="26">
        <v>45.02</v>
      </c>
      <c r="AP34" s="26">
        <v>90.05</v>
      </c>
      <c r="AQ34" s="26">
        <v>34.06</v>
      </c>
      <c r="AR34" s="26">
        <v>162.86000000000001</v>
      </c>
      <c r="AS34" s="26">
        <v>101.01</v>
      </c>
      <c r="AT34" s="26">
        <v>140.94</v>
      </c>
      <c r="AU34" s="26">
        <v>116.28</v>
      </c>
      <c r="AV34" s="26">
        <v>61.07</v>
      </c>
      <c r="AW34" s="26">
        <v>108.05</v>
      </c>
      <c r="AX34" s="26">
        <v>903.58</v>
      </c>
      <c r="AY34" s="26">
        <v>0</v>
      </c>
      <c r="AZ34" s="26">
        <v>294.41000000000003</v>
      </c>
      <c r="BA34" s="26">
        <v>128.02000000000001</v>
      </c>
      <c r="BB34" s="26">
        <v>84.96</v>
      </c>
      <c r="BC34" s="26">
        <v>67.34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0.12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17.600000000000001</v>
      </c>
      <c r="CC34" s="25">
        <v>2.52</v>
      </c>
      <c r="CE34" s="23">
        <v>0</v>
      </c>
      <c r="CG34" s="23">
        <v>0</v>
      </c>
      <c r="CH34" s="23">
        <v>0</v>
      </c>
      <c r="CI34" s="23">
        <v>0</v>
      </c>
      <c r="CJ34" s="23">
        <v>1192.47</v>
      </c>
      <c r="CK34" s="23">
        <v>459.41</v>
      </c>
      <c r="CL34" s="23">
        <v>825.94</v>
      </c>
      <c r="CM34" s="23">
        <v>9.5399999999999991</v>
      </c>
      <c r="CN34" s="23">
        <v>9.5399999999999991</v>
      </c>
      <c r="CO34" s="23">
        <v>9.5399999999999991</v>
      </c>
      <c r="CP34" s="23">
        <v>0</v>
      </c>
      <c r="CQ34" s="23">
        <v>0</v>
      </c>
      <c r="CR34" s="23">
        <v>2.1</v>
      </c>
    </row>
    <row r="35" spans="1:96" s="23" customFormat="1">
      <c r="A35" s="23" t="str">
        <f>"11/3"</f>
        <v>11/3</v>
      </c>
      <c r="B35" s="24" t="s">
        <v>96</v>
      </c>
      <c r="C35" s="25" t="str">
        <f>"40"</f>
        <v>40</v>
      </c>
      <c r="D35" s="25">
        <v>9.6</v>
      </c>
      <c r="E35" s="25">
        <v>0</v>
      </c>
      <c r="F35" s="25">
        <v>4.5999999999999996</v>
      </c>
      <c r="G35" s="25">
        <v>0</v>
      </c>
      <c r="H35" s="25">
        <v>18.52</v>
      </c>
      <c r="I35" s="25">
        <v>155.38399999999999</v>
      </c>
      <c r="J35" s="26">
        <v>0.2</v>
      </c>
      <c r="K35" s="26">
        <v>0</v>
      </c>
      <c r="L35" s="26">
        <v>0</v>
      </c>
      <c r="M35" s="26">
        <v>0</v>
      </c>
      <c r="N35" s="26">
        <v>1.1599999999999999</v>
      </c>
      <c r="O35" s="26">
        <v>17.36</v>
      </c>
      <c r="P35" s="26">
        <v>0</v>
      </c>
      <c r="Q35" s="26">
        <v>0</v>
      </c>
      <c r="R35" s="26">
        <v>0</v>
      </c>
      <c r="S35" s="26">
        <v>0</v>
      </c>
      <c r="T35" s="26">
        <v>1.08</v>
      </c>
      <c r="U35" s="26">
        <v>22</v>
      </c>
      <c r="V35" s="26">
        <v>268.8</v>
      </c>
      <c r="W35" s="26">
        <v>33.200000000000003</v>
      </c>
      <c r="X35" s="26">
        <v>32</v>
      </c>
      <c r="Y35" s="26">
        <v>156</v>
      </c>
      <c r="Z35" s="26">
        <v>4.72</v>
      </c>
      <c r="AA35" s="26">
        <v>0</v>
      </c>
      <c r="AB35" s="26">
        <v>12</v>
      </c>
      <c r="AC35" s="26">
        <v>2</v>
      </c>
      <c r="AD35" s="26">
        <v>0.2</v>
      </c>
      <c r="AE35" s="26">
        <v>0.2</v>
      </c>
      <c r="AF35" s="26">
        <v>0.08</v>
      </c>
      <c r="AG35" s="26">
        <v>0.72</v>
      </c>
      <c r="AH35" s="26">
        <v>22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5.6</v>
      </c>
      <c r="CC35" s="25">
        <v>6.43</v>
      </c>
      <c r="CE35" s="23">
        <v>2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5.36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21.39</v>
      </c>
      <c r="E37" s="29">
        <v>8.5299999999999994</v>
      </c>
      <c r="F37" s="29">
        <v>16.64</v>
      </c>
      <c r="G37" s="29">
        <v>0.32</v>
      </c>
      <c r="H37" s="29">
        <v>58.33</v>
      </c>
      <c r="I37" s="29">
        <v>467.56</v>
      </c>
      <c r="J37" s="30">
        <v>6.45</v>
      </c>
      <c r="K37" s="30">
        <v>0.13</v>
      </c>
      <c r="L37" s="30">
        <v>0</v>
      </c>
      <c r="M37" s="30">
        <v>0</v>
      </c>
      <c r="N37" s="30">
        <v>19.82</v>
      </c>
      <c r="O37" s="30">
        <v>37.880000000000003</v>
      </c>
      <c r="P37" s="30">
        <v>0.63</v>
      </c>
      <c r="Q37" s="30">
        <v>0</v>
      </c>
      <c r="R37" s="30">
        <v>0</v>
      </c>
      <c r="S37" s="30">
        <v>0.12</v>
      </c>
      <c r="T37" s="30">
        <v>4.68</v>
      </c>
      <c r="U37" s="30">
        <v>582.46</v>
      </c>
      <c r="V37" s="30">
        <v>537.1</v>
      </c>
      <c r="W37" s="30">
        <v>198.6</v>
      </c>
      <c r="X37" s="30">
        <v>54.61</v>
      </c>
      <c r="Y37" s="30">
        <v>334.25</v>
      </c>
      <c r="Z37" s="30">
        <v>5.95</v>
      </c>
      <c r="AA37" s="30">
        <v>127.88</v>
      </c>
      <c r="AB37" s="30">
        <v>59.18</v>
      </c>
      <c r="AC37" s="30">
        <v>157.68</v>
      </c>
      <c r="AD37" s="30">
        <v>0.5</v>
      </c>
      <c r="AE37" s="30">
        <v>0.27</v>
      </c>
      <c r="AF37" s="30">
        <v>0.42</v>
      </c>
      <c r="AG37" s="30">
        <v>0.99</v>
      </c>
      <c r="AH37" s="30">
        <v>24.39</v>
      </c>
      <c r="AI37" s="30">
        <v>3.87</v>
      </c>
      <c r="AJ37" s="30">
        <v>0</v>
      </c>
      <c r="AK37" s="30">
        <v>634.49</v>
      </c>
      <c r="AL37" s="30">
        <v>568.1</v>
      </c>
      <c r="AM37" s="30">
        <v>969.87</v>
      </c>
      <c r="AN37" s="30">
        <v>684.38</v>
      </c>
      <c r="AO37" s="30">
        <v>297.14</v>
      </c>
      <c r="AP37" s="30">
        <v>479.93</v>
      </c>
      <c r="AQ37" s="30">
        <v>165.4</v>
      </c>
      <c r="AR37" s="30">
        <v>586.91999999999996</v>
      </c>
      <c r="AS37" s="30">
        <v>386.96</v>
      </c>
      <c r="AT37" s="30">
        <v>457.16</v>
      </c>
      <c r="AU37" s="30">
        <v>610.97</v>
      </c>
      <c r="AV37" s="30">
        <v>198.97</v>
      </c>
      <c r="AW37" s="30">
        <v>275.76</v>
      </c>
      <c r="AX37" s="30">
        <v>1620.5</v>
      </c>
      <c r="AY37" s="30">
        <v>5.6</v>
      </c>
      <c r="AZ37" s="30">
        <v>455.41</v>
      </c>
      <c r="BA37" s="30">
        <v>502.15</v>
      </c>
      <c r="BB37" s="30">
        <v>480.51</v>
      </c>
      <c r="BC37" s="30">
        <v>213.75</v>
      </c>
      <c r="BD37" s="30">
        <v>0.14000000000000001</v>
      </c>
      <c r="BE37" s="30">
        <v>0.06</v>
      </c>
      <c r="BF37" s="30">
        <v>0.03</v>
      </c>
      <c r="BG37" s="30">
        <v>0.08</v>
      </c>
      <c r="BH37" s="30">
        <v>0.09</v>
      </c>
      <c r="BI37" s="30">
        <v>0.4</v>
      </c>
      <c r="BJ37" s="30">
        <v>0</v>
      </c>
      <c r="BK37" s="30">
        <v>1.1599999999999999</v>
      </c>
      <c r="BL37" s="30">
        <v>0</v>
      </c>
      <c r="BM37" s="30">
        <v>0.35</v>
      </c>
      <c r="BN37" s="30">
        <v>0</v>
      </c>
      <c r="BO37" s="30">
        <v>0</v>
      </c>
      <c r="BP37" s="30">
        <v>0</v>
      </c>
      <c r="BQ37" s="30">
        <v>0.08</v>
      </c>
      <c r="BR37" s="30">
        <v>0.12</v>
      </c>
      <c r="BS37" s="30">
        <v>0.94</v>
      </c>
      <c r="BT37" s="30">
        <v>0</v>
      </c>
      <c r="BU37" s="30">
        <v>0</v>
      </c>
      <c r="BV37" s="30">
        <v>0.18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469.74</v>
      </c>
      <c r="CC37" s="29">
        <f>SUM($CC$31:$CC$36)</f>
        <v>46.980000000000004</v>
      </c>
      <c r="CD37" s="27">
        <f>$I$37/$I$51*100</f>
        <v>17.339771403988934</v>
      </c>
      <c r="CE37" s="27">
        <v>137.74</v>
      </c>
      <c r="CG37" s="27">
        <v>74.209999999999994</v>
      </c>
      <c r="CH37" s="27">
        <v>38.659999999999997</v>
      </c>
      <c r="CI37" s="27">
        <v>56.43</v>
      </c>
      <c r="CJ37" s="27">
        <v>3526.38</v>
      </c>
      <c r="CK37" s="27">
        <v>1673.3</v>
      </c>
      <c r="CL37" s="27">
        <v>2599.84</v>
      </c>
      <c r="CM37" s="27">
        <v>60.99</v>
      </c>
      <c r="CN37" s="27">
        <v>35.86</v>
      </c>
      <c r="CO37" s="27">
        <v>48.42</v>
      </c>
      <c r="CP37" s="27">
        <v>11.75</v>
      </c>
      <c r="CQ37" s="27">
        <v>1.1499999999999999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1.64</v>
      </c>
      <c r="E39" s="25">
        <v>0</v>
      </c>
      <c r="F39" s="25">
        <v>6.02</v>
      </c>
      <c r="G39" s="25">
        <v>6.02</v>
      </c>
      <c r="H39" s="25">
        <v>10</v>
      </c>
      <c r="I39" s="25">
        <v>96.913865999999999</v>
      </c>
      <c r="J39" s="26">
        <v>0.75</v>
      </c>
      <c r="K39" s="26">
        <v>3.9</v>
      </c>
      <c r="L39" s="26">
        <v>0</v>
      </c>
      <c r="M39" s="26">
        <v>0</v>
      </c>
      <c r="N39" s="26">
        <v>6.85</v>
      </c>
      <c r="O39" s="26">
        <v>1.53</v>
      </c>
      <c r="P39" s="26">
        <v>1.62</v>
      </c>
      <c r="Q39" s="26">
        <v>0</v>
      </c>
      <c r="R39" s="26">
        <v>0</v>
      </c>
      <c r="S39" s="26">
        <v>0.21</v>
      </c>
      <c r="T39" s="26">
        <v>1.25</v>
      </c>
      <c r="U39" s="26">
        <v>198.65</v>
      </c>
      <c r="V39" s="26">
        <v>212.06</v>
      </c>
      <c r="W39" s="26">
        <v>36.01</v>
      </c>
      <c r="X39" s="26">
        <v>11.73</v>
      </c>
      <c r="Y39" s="26">
        <v>25.12</v>
      </c>
      <c r="Z39" s="26">
        <v>0.48</v>
      </c>
      <c r="AA39" s="26">
        <v>0</v>
      </c>
      <c r="AB39" s="26">
        <v>13.33</v>
      </c>
      <c r="AC39" s="26">
        <v>2.04</v>
      </c>
      <c r="AD39" s="26">
        <v>2.72</v>
      </c>
      <c r="AE39" s="26">
        <v>0.02</v>
      </c>
      <c r="AF39" s="26">
        <v>0.03</v>
      </c>
      <c r="AG39" s="26">
        <v>0.48</v>
      </c>
      <c r="AH39" s="26">
        <v>0.65</v>
      </c>
      <c r="AI39" s="26">
        <v>30.67</v>
      </c>
      <c r="AJ39" s="26">
        <v>0</v>
      </c>
      <c r="AK39" s="26">
        <v>38.65</v>
      </c>
      <c r="AL39" s="26">
        <v>33.32</v>
      </c>
      <c r="AM39" s="26">
        <v>42.65</v>
      </c>
      <c r="AN39" s="26">
        <v>40.65</v>
      </c>
      <c r="AO39" s="26">
        <v>14.66</v>
      </c>
      <c r="AP39" s="26">
        <v>29.99</v>
      </c>
      <c r="AQ39" s="26">
        <v>6.67</v>
      </c>
      <c r="AR39" s="26">
        <v>37.32</v>
      </c>
      <c r="AS39" s="26">
        <v>47.32</v>
      </c>
      <c r="AT39" s="26">
        <v>56.65</v>
      </c>
      <c r="AU39" s="26">
        <v>114.63</v>
      </c>
      <c r="AV39" s="26">
        <v>18.670000000000002</v>
      </c>
      <c r="AW39" s="26">
        <v>31.32</v>
      </c>
      <c r="AX39" s="26">
        <v>183.27</v>
      </c>
      <c r="AY39" s="26">
        <v>0</v>
      </c>
      <c r="AZ39" s="26">
        <v>39.32</v>
      </c>
      <c r="BA39" s="26">
        <v>39.32</v>
      </c>
      <c r="BB39" s="26">
        <v>33.32</v>
      </c>
      <c r="BC39" s="26">
        <v>13.33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81.42</v>
      </c>
      <c r="CC39" s="25">
        <v>16.98</v>
      </c>
      <c r="CE39" s="23">
        <v>2.2200000000000002</v>
      </c>
      <c r="CG39" s="23">
        <v>16.34</v>
      </c>
      <c r="CH39" s="23">
        <v>7.2</v>
      </c>
      <c r="CI39" s="23">
        <v>11.77</v>
      </c>
      <c r="CJ39" s="23">
        <v>425.2</v>
      </c>
      <c r="CK39" s="23">
        <v>106.29</v>
      </c>
      <c r="CL39" s="23">
        <v>265.74</v>
      </c>
      <c r="CM39" s="23">
        <v>10.48</v>
      </c>
      <c r="CN39" s="23">
        <v>8.8699999999999992</v>
      </c>
      <c r="CO39" s="23">
        <v>9.67</v>
      </c>
      <c r="CP39" s="23">
        <v>3</v>
      </c>
      <c r="CQ39" s="23">
        <v>0.5</v>
      </c>
      <c r="CR39" s="23">
        <v>10.29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17.350000000000001</v>
      </c>
      <c r="CE40" s="23">
        <v>245.87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</v>
      </c>
      <c r="CR40" s="23">
        <v>10.52</v>
      </c>
    </row>
    <row r="41" spans="1:96" s="23" customFormat="1">
      <c r="A41" s="23" t="str">
        <f>"39/3"</f>
        <v>39/3</v>
      </c>
      <c r="B41" s="24" t="s">
        <v>102</v>
      </c>
      <c r="C41" s="25" t="str">
        <f>"180"</f>
        <v>180</v>
      </c>
      <c r="D41" s="25">
        <v>7.89</v>
      </c>
      <c r="E41" s="25">
        <v>0</v>
      </c>
      <c r="F41" s="25">
        <v>2.0699999999999998</v>
      </c>
      <c r="G41" s="25">
        <v>2.0699999999999998</v>
      </c>
      <c r="H41" s="25">
        <v>41.37</v>
      </c>
      <c r="I41" s="25">
        <v>205.09637939999999</v>
      </c>
      <c r="J41" s="26">
        <v>0.38</v>
      </c>
      <c r="K41" s="26">
        <v>0</v>
      </c>
      <c r="L41" s="26">
        <v>0</v>
      </c>
      <c r="M41" s="26">
        <v>0</v>
      </c>
      <c r="N41" s="26">
        <v>0.88</v>
      </c>
      <c r="O41" s="26">
        <v>33.630000000000003</v>
      </c>
      <c r="P41" s="26">
        <v>6.86</v>
      </c>
      <c r="Q41" s="26">
        <v>0</v>
      </c>
      <c r="R41" s="26">
        <v>0</v>
      </c>
      <c r="S41" s="26">
        <v>0</v>
      </c>
      <c r="T41" s="26">
        <v>1.98</v>
      </c>
      <c r="U41" s="26">
        <v>346.8</v>
      </c>
      <c r="V41" s="26">
        <v>240.47</v>
      </c>
      <c r="W41" s="26">
        <v>15.61</v>
      </c>
      <c r="X41" s="26">
        <v>121.6</v>
      </c>
      <c r="Y41" s="26">
        <v>177.72</v>
      </c>
      <c r="Z41" s="26">
        <v>4.18</v>
      </c>
      <c r="AA41" s="26">
        <v>0</v>
      </c>
      <c r="AB41" s="26">
        <v>5.75</v>
      </c>
      <c r="AC41" s="26">
        <v>1.28</v>
      </c>
      <c r="AD41" s="26">
        <v>0.51</v>
      </c>
      <c r="AE41" s="26">
        <v>0.23</v>
      </c>
      <c r="AF41" s="26">
        <v>0.12</v>
      </c>
      <c r="AG41" s="26">
        <v>2.2799999999999998</v>
      </c>
      <c r="AH41" s="26">
        <v>4.5999999999999996</v>
      </c>
      <c r="AI41" s="26">
        <v>0</v>
      </c>
      <c r="AJ41" s="26">
        <v>0</v>
      </c>
      <c r="AK41" s="26">
        <v>369.47</v>
      </c>
      <c r="AL41" s="26">
        <v>288.06</v>
      </c>
      <c r="AM41" s="26">
        <v>466.53</v>
      </c>
      <c r="AN41" s="26">
        <v>331.9</v>
      </c>
      <c r="AO41" s="26">
        <v>200.39</v>
      </c>
      <c r="AP41" s="26">
        <v>250.49</v>
      </c>
      <c r="AQ41" s="26">
        <v>112.72</v>
      </c>
      <c r="AR41" s="26">
        <v>370.72</v>
      </c>
      <c r="AS41" s="26">
        <v>363.21</v>
      </c>
      <c r="AT41" s="26">
        <v>701.37</v>
      </c>
      <c r="AU41" s="26">
        <v>690.09</v>
      </c>
      <c r="AV41" s="26">
        <v>187.87</v>
      </c>
      <c r="AW41" s="26">
        <v>450.88</v>
      </c>
      <c r="AX41" s="26">
        <v>1415.26</v>
      </c>
      <c r="AY41" s="26">
        <v>0</v>
      </c>
      <c r="AZ41" s="26">
        <v>313.11</v>
      </c>
      <c r="BA41" s="26">
        <v>379.49</v>
      </c>
      <c r="BB41" s="26">
        <v>269.27</v>
      </c>
      <c r="BC41" s="26">
        <v>206.65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0.33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0.67</v>
      </c>
      <c r="BT41" s="26">
        <v>0.01</v>
      </c>
      <c r="BU41" s="26">
        <v>0</v>
      </c>
      <c r="BV41" s="26">
        <v>0.66</v>
      </c>
      <c r="BW41" s="26">
        <v>0.06</v>
      </c>
      <c r="BX41" s="26">
        <v>0</v>
      </c>
      <c r="BY41" s="26">
        <v>0</v>
      </c>
      <c r="BZ41" s="26">
        <v>0</v>
      </c>
      <c r="CA41" s="26">
        <v>0</v>
      </c>
      <c r="CB41" s="26">
        <v>105.25</v>
      </c>
      <c r="CC41" s="25">
        <v>5.9</v>
      </c>
      <c r="CE41" s="23">
        <v>0.96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0.9</v>
      </c>
      <c r="CR41" s="23">
        <v>3.57</v>
      </c>
    </row>
    <row r="42" spans="1:96" s="23" customFormat="1">
      <c r="A42" s="23" t="str">
        <f>"2/9"</f>
        <v>2/9</v>
      </c>
      <c r="B42" s="24" t="s">
        <v>103</v>
      </c>
      <c r="C42" s="25" t="str">
        <f>"100"</f>
        <v>100</v>
      </c>
      <c r="D42" s="25">
        <v>12.3</v>
      </c>
      <c r="E42" s="25">
        <v>11.98</v>
      </c>
      <c r="F42" s="25">
        <v>11.74</v>
      </c>
      <c r="G42" s="25">
        <v>0.03</v>
      </c>
      <c r="H42" s="25">
        <v>2.44</v>
      </c>
      <c r="I42" s="25">
        <v>164.40040000000002</v>
      </c>
      <c r="J42" s="26">
        <v>4.63</v>
      </c>
      <c r="K42" s="26">
        <v>7.0000000000000007E-2</v>
      </c>
      <c r="L42" s="26">
        <v>0</v>
      </c>
      <c r="M42" s="26">
        <v>0</v>
      </c>
      <c r="N42" s="26">
        <v>0.23</v>
      </c>
      <c r="O42" s="26">
        <v>2.04</v>
      </c>
      <c r="P42" s="26">
        <v>0.17</v>
      </c>
      <c r="Q42" s="26">
        <v>0</v>
      </c>
      <c r="R42" s="26">
        <v>0</v>
      </c>
      <c r="S42" s="26">
        <v>0</v>
      </c>
      <c r="T42" s="26">
        <v>1.1599999999999999</v>
      </c>
      <c r="U42" s="26">
        <v>147.16</v>
      </c>
      <c r="V42" s="26">
        <v>82.35</v>
      </c>
      <c r="W42" s="26">
        <v>12.32</v>
      </c>
      <c r="X42" s="26">
        <v>10.51</v>
      </c>
      <c r="Y42" s="26">
        <v>87.83</v>
      </c>
      <c r="Z42" s="26">
        <v>0.99</v>
      </c>
      <c r="AA42" s="26">
        <v>31.55</v>
      </c>
      <c r="AB42" s="26">
        <v>16.3</v>
      </c>
      <c r="AC42" s="26">
        <v>66.06</v>
      </c>
      <c r="AD42" s="26">
        <v>0.44</v>
      </c>
      <c r="AE42" s="26">
        <v>0.03</v>
      </c>
      <c r="AF42" s="26">
        <v>7.0000000000000007E-2</v>
      </c>
      <c r="AG42" s="26">
        <v>4.53</v>
      </c>
      <c r="AH42" s="26">
        <v>9.23</v>
      </c>
      <c r="AI42" s="26">
        <v>0.45</v>
      </c>
      <c r="AJ42" s="26">
        <v>0</v>
      </c>
      <c r="AK42" s="26">
        <v>686.62</v>
      </c>
      <c r="AL42" s="26">
        <v>746.59</v>
      </c>
      <c r="AM42" s="26">
        <v>1088.1500000000001</v>
      </c>
      <c r="AN42" s="26">
        <v>1305.54</v>
      </c>
      <c r="AO42" s="26">
        <v>329.15</v>
      </c>
      <c r="AP42" s="26">
        <v>624.62</v>
      </c>
      <c r="AQ42" s="26">
        <v>3.86</v>
      </c>
      <c r="AR42" s="26">
        <v>626.96</v>
      </c>
      <c r="AS42" s="26">
        <v>9.8800000000000008</v>
      </c>
      <c r="AT42" s="26">
        <v>11.5</v>
      </c>
      <c r="AU42" s="26">
        <v>10.72</v>
      </c>
      <c r="AV42" s="26">
        <v>332.88</v>
      </c>
      <c r="AW42" s="26">
        <v>10.1</v>
      </c>
      <c r="AX42" s="26">
        <v>87</v>
      </c>
      <c r="AY42" s="26">
        <v>0</v>
      </c>
      <c r="AZ42" s="26">
        <v>27.49</v>
      </c>
      <c r="BA42" s="26">
        <v>14.96</v>
      </c>
      <c r="BB42" s="26">
        <v>429.02</v>
      </c>
      <c r="BC42" s="26">
        <v>152.84</v>
      </c>
      <c r="BD42" s="26">
        <v>0.06</v>
      </c>
      <c r="BE42" s="26">
        <v>0.03</v>
      </c>
      <c r="BF42" s="26">
        <v>0.01</v>
      </c>
      <c r="BG42" s="26">
        <v>0.03</v>
      </c>
      <c r="BH42" s="26">
        <v>0.04</v>
      </c>
      <c r="BI42" s="26">
        <v>0.18</v>
      </c>
      <c r="BJ42" s="26">
        <v>0</v>
      </c>
      <c r="BK42" s="26">
        <v>0.5</v>
      </c>
      <c r="BL42" s="26">
        <v>0</v>
      </c>
      <c r="BM42" s="26">
        <v>0.15</v>
      </c>
      <c r="BN42" s="26">
        <v>0</v>
      </c>
      <c r="BO42" s="26">
        <v>0</v>
      </c>
      <c r="BP42" s="26">
        <v>0</v>
      </c>
      <c r="BQ42" s="26">
        <v>0.03</v>
      </c>
      <c r="BR42" s="26">
        <v>0.05</v>
      </c>
      <c r="BS42" s="26">
        <v>0.41</v>
      </c>
      <c r="BT42" s="26">
        <v>0</v>
      </c>
      <c r="BU42" s="26">
        <v>0</v>
      </c>
      <c r="BV42" s="26">
        <v>0.03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103.59</v>
      </c>
      <c r="CC42" s="25">
        <v>65.39</v>
      </c>
      <c r="CE42" s="23">
        <v>34.270000000000003</v>
      </c>
      <c r="CG42" s="23">
        <v>20.23</v>
      </c>
      <c r="CH42" s="23">
        <v>10.14</v>
      </c>
      <c r="CI42" s="23">
        <v>15.18</v>
      </c>
      <c r="CJ42" s="23">
        <v>84.67</v>
      </c>
      <c r="CK42" s="23">
        <v>29.13</v>
      </c>
      <c r="CL42" s="23">
        <v>56.9</v>
      </c>
      <c r="CM42" s="23">
        <v>1.18</v>
      </c>
      <c r="CN42" s="23">
        <v>0.62</v>
      </c>
      <c r="CO42" s="23">
        <v>0.93</v>
      </c>
      <c r="CP42" s="23">
        <v>0</v>
      </c>
      <c r="CQ42" s="23">
        <v>0.5</v>
      </c>
      <c r="CR42" s="23">
        <v>39.630000000000003</v>
      </c>
    </row>
    <row r="43" spans="1:96" s="23" customFormat="1">
      <c r="A43" s="23" t="str">
        <f>"2"</f>
        <v>2</v>
      </c>
      <c r="B43" s="24" t="s">
        <v>95</v>
      </c>
      <c r="C43" s="25" t="str">
        <f>"43,8"</f>
        <v>43,8</v>
      </c>
      <c r="D43" s="25">
        <v>2.9</v>
      </c>
      <c r="E43" s="25">
        <v>0</v>
      </c>
      <c r="F43" s="25">
        <v>0.28999999999999998</v>
      </c>
      <c r="G43" s="25">
        <v>0.28999999999999998</v>
      </c>
      <c r="H43" s="25">
        <v>20.54</v>
      </c>
      <c r="I43" s="25">
        <v>98.068637999999993</v>
      </c>
      <c r="J43" s="26">
        <v>0</v>
      </c>
      <c r="K43" s="26">
        <v>0</v>
      </c>
      <c r="L43" s="26">
        <v>0</v>
      </c>
      <c r="M43" s="26">
        <v>0</v>
      </c>
      <c r="N43" s="26">
        <v>0.48</v>
      </c>
      <c r="O43" s="26">
        <v>19.97</v>
      </c>
      <c r="P43" s="26">
        <v>0.09</v>
      </c>
      <c r="Q43" s="26">
        <v>0</v>
      </c>
      <c r="R43" s="26">
        <v>0</v>
      </c>
      <c r="S43" s="26">
        <v>0</v>
      </c>
      <c r="T43" s="26">
        <v>0.79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139.85</v>
      </c>
      <c r="AL43" s="26">
        <v>145.56</v>
      </c>
      <c r="AM43" s="26">
        <v>222.92</v>
      </c>
      <c r="AN43" s="26">
        <v>73.930000000000007</v>
      </c>
      <c r="AO43" s="26">
        <v>43.82</v>
      </c>
      <c r="AP43" s="26">
        <v>87.64</v>
      </c>
      <c r="AQ43" s="26">
        <v>33.15</v>
      </c>
      <c r="AR43" s="26">
        <v>158.52000000000001</v>
      </c>
      <c r="AS43" s="26">
        <v>98.31</v>
      </c>
      <c r="AT43" s="26">
        <v>137.18</v>
      </c>
      <c r="AU43" s="26">
        <v>113.17</v>
      </c>
      <c r="AV43" s="26">
        <v>59.45</v>
      </c>
      <c r="AW43" s="26">
        <v>105.17</v>
      </c>
      <c r="AX43" s="26">
        <v>879.49</v>
      </c>
      <c r="AY43" s="26">
        <v>0</v>
      </c>
      <c r="AZ43" s="26">
        <v>286.56</v>
      </c>
      <c r="BA43" s="26">
        <v>124.61</v>
      </c>
      <c r="BB43" s="26">
        <v>82.69</v>
      </c>
      <c r="BC43" s="26">
        <v>65.540000000000006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17.13</v>
      </c>
      <c r="CC43" s="25">
        <v>2.4500000000000002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953.97</v>
      </c>
      <c r="CK43" s="23">
        <v>367.53</v>
      </c>
      <c r="CL43" s="23">
        <v>660.75</v>
      </c>
      <c r="CM43" s="23">
        <v>7.63</v>
      </c>
      <c r="CN43" s="23">
        <v>7.63</v>
      </c>
      <c r="CO43" s="23">
        <v>7.63</v>
      </c>
      <c r="CP43" s="23">
        <v>0</v>
      </c>
      <c r="CQ43" s="23">
        <v>0</v>
      </c>
      <c r="CR43" s="23">
        <v>2.04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"631"</f>
        <v>631</v>
      </c>
      <c r="B45" s="20" t="s">
        <v>114</v>
      </c>
      <c r="C45" s="21" t="str">
        <f>"200"</f>
        <v>200</v>
      </c>
      <c r="D45" s="21">
        <v>0.15</v>
      </c>
      <c r="E45" s="21">
        <v>0</v>
      </c>
      <c r="F45" s="21">
        <v>0.14000000000000001</v>
      </c>
      <c r="G45" s="21">
        <v>0.16</v>
      </c>
      <c r="H45" s="21">
        <v>17.850000000000001</v>
      </c>
      <c r="I45" s="21">
        <v>69.548180000000016</v>
      </c>
      <c r="J45" s="22">
        <v>0.04</v>
      </c>
      <c r="K45" s="22">
        <v>0</v>
      </c>
      <c r="L45" s="22">
        <v>0</v>
      </c>
      <c r="M45" s="22">
        <v>0</v>
      </c>
      <c r="N45" s="22">
        <v>16.899999999999999</v>
      </c>
      <c r="O45" s="22">
        <v>0.28999999999999998</v>
      </c>
      <c r="P45" s="22">
        <v>0.66</v>
      </c>
      <c r="Q45" s="22">
        <v>0</v>
      </c>
      <c r="R45" s="22">
        <v>0</v>
      </c>
      <c r="S45" s="22">
        <v>0.32</v>
      </c>
      <c r="T45" s="22">
        <v>0.22</v>
      </c>
      <c r="U45" s="22">
        <v>10.55</v>
      </c>
      <c r="V45" s="22">
        <v>98.25</v>
      </c>
      <c r="W45" s="22">
        <v>6.03</v>
      </c>
      <c r="X45" s="22">
        <v>3.13</v>
      </c>
      <c r="Y45" s="22">
        <v>3.83</v>
      </c>
      <c r="Z45" s="22">
        <v>0.8</v>
      </c>
      <c r="AA45" s="22">
        <v>0</v>
      </c>
      <c r="AB45" s="22">
        <v>9.6</v>
      </c>
      <c r="AC45" s="22">
        <v>2</v>
      </c>
      <c r="AD45" s="22">
        <v>0.08</v>
      </c>
      <c r="AE45" s="22">
        <v>0.01</v>
      </c>
      <c r="AF45" s="22">
        <v>0.01</v>
      </c>
      <c r="AG45" s="22">
        <v>0.1</v>
      </c>
      <c r="AH45" s="22">
        <v>0.16</v>
      </c>
      <c r="AI45" s="22">
        <v>1.6</v>
      </c>
      <c r="AJ45" s="22">
        <v>0</v>
      </c>
      <c r="AK45" s="22">
        <v>4.51</v>
      </c>
      <c r="AL45" s="22">
        <v>4.8899999999999997</v>
      </c>
      <c r="AM45" s="22">
        <v>7.14</v>
      </c>
      <c r="AN45" s="22">
        <v>6.77</v>
      </c>
      <c r="AO45" s="22">
        <v>1.1299999999999999</v>
      </c>
      <c r="AP45" s="22">
        <v>4.1399999999999997</v>
      </c>
      <c r="AQ45" s="22">
        <v>1.1299999999999999</v>
      </c>
      <c r="AR45" s="22">
        <v>3.38</v>
      </c>
      <c r="AS45" s="22">
        <v>6.39</v>
      </c>
      <c r="AT45" s="22">
        <v>3.76</v>
      </c>
      <c r="AU45" s="22">
        <v>29.33</v>
      </c>
      <c r="AV45" s="22">
        <v>2.63</v>
      </c>
      <c r="AW45" s="22">
        <v>5.26</v>
      </c>
      <c r="AX45" s="22">
        <v>15.79</v>
      </c>
      <c r="AY45" s="22">
        <v>0</v>
      </c>
      <c r="AZ45" s="22">
        <v>4.8899999999999997</v>
      </c>
      <c r="BA45" s="22">
        <v>6.02</v>
      </c>
      <c r="BB45" s="22">
        <v>2.2599999999999998</v>
      </c>
      <c r="BC45" s="22">
        <v>1.88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206.54</v>
      </c>
      <c r="CC45" s="21">
        <v>8.5</v>
      </c>
      <c r="CE45" s="19">
        <v>1.6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15</v>
      </c>
      <c r="CQ45" s="19">
        <v>0</v>
      </c>
      <c r="CR45" s="19">
        <v>6.64</v>
      </c>
    </row>
    <row r="46" spans="1:96" s="27" customFormat="1" ht="11.4">
      <c r="B46" s="28" t="s">
        <v>115</v>
      </c>
      <c r="C46" s="29"/>
      <c r="D46" s="29">
        <v>29.98</v>
      </c>
      <c r="E46" s="29">
        <v>11.98</v>
      </c>
      <c r="F46" s="29">
        <v>26.15</v>
      </c>
      <c r="G46" s="29">
        <v>14.45</v>
      </c>
      <c r="H46" s="29">
        <v>127.64</v>
      </c>
      <c r="I46" s="29">
        <v>842.55</v>
      </c>
      <c r="J46" s="30">
        <v>7.05</v>
      </c>
      <c r="K46" s="30">
        <v>7.22</v>
      </c>
      <c r="L46" s="30">
        <v>0</v>
      </c>
      <c r="M46" s="30">
        <v>0</v>
      </c>
      <c r="N46" s="30">
        <v>29.15</v>
      </c>
      <c r="O46" s="30">
        <v>83.63</v>
      </c>
      <c r="P46" s="30">
        <v>14.86</v>
      </c>
      <c r="Q46" s="30">
        <v>0</v>
      </c>
      <c r="R46" s="30">
        <v>0</v>
      </c>
      <c r="S46" s="30">
        <v>1.31</v>
      </c>
      <c r="T46" s="30">
        <v>9.17</v>
      </c>
      <c r="U46" s="30">
        <v>1510.91</v>
      </c>
      <c r="V46" s="30">
        <v>1186.8699999999999</v>
      </c>
      <c r="W46" s="30">
        <v>110.04</v>
      </c>
      <c r="X46" s="30">
        <v>191.71</v>
      </c>
      <c r="Y46" s="30">
        <v>430.86</v>
      </c>
      <c r="Z46" s="30">
        <v>8.99</v>
      </c>
      <c r="AA46" s="30">
        <v>34.549999999999997</v>
      </c>
      <c r="AB46" s="30">
        <v>1504.18</v>
      </c>
      <c r="AC46" s="30">
        <v>380.13</v>
      </c>
      <c r="AD46" s="30">
        <v>6.77</v>
      </c>
      <c r="AE46" s="30">
        <v>0.45</v>
      </c>
      <c r="AF46" s="30">
        <v>0.31</v>
      </c>
      <c r="AG46" s="30">
        <v>8.69</v>
      </c>
      <c r="AH46" s="30">
        <v>17.27</v>
      </c>
      <c r="AI46" s="30">
        <v>39.94</v>
      </c>
      <c r="AJ46" s="30">
        <v>0</v>
      </c>
      <c r="AK46" s="30">
        <v>1332.64</v>
      </c>
      <c r="AL46" s="30">
        <v>1306.79</v>
      </c>
      <c r="AM46" s="30">
        <v>2144.8000000000002</v>
      </c>
      <c r="AN46" s="30">
        <v>1992</v>
      </c>
      <c r="AO46" s="30">
        <v>665.36</v>
      </c>
      <c r="AP46" s="30">
        <v>1162</v>
      </c>
      <c r="AQ46" s="30">
        <v>220.88</v>
      </c>
      <c r="AR46" s="30">
        <v>1440.34</v>
      </c>
      <c r="AS46" s="30">
        <v>760.81</v>
      </c>
      <c r="AT46" s="30">
        <v>1209.53</v>
      </c>
      <c r="AU46" s="30">
        <v>1329.15</v>
      </c>
      <c r="AV46" s="30">
        <v>703.76</v>
      </c>
      <c r="AW46" s="30">
        <v>819.71</v>
      </c>
      <c r="AX46" s="30">
        <v>3686.78</v>
      </c>
      <c r="AY46" s="30">
        <v>0</v>
      </c>
      <c r="AZ46" s="30">
        <v>992.64</v>
      </c>
      <c r="BA46" s="30">
        <v>765.21</v>
      </c>
      <c r="BB46" s="30">
        <v>955.45</v>
      </c>
      <c r="BC46" s="30">
        <v>525</v>
      </c>
      <c r="BD46" s="30">
        <v>0.06</v>
      </c>
      <c r="BE46" s="30">
        <v>0.03</v>
      </c>
      <c r="BF46" s="30">
        <v>0.01</v>
      </c>
      <c r="BG46" s="30">
        <v>0.03</v>
      </c>
      <c r="BH46" s="30">
        <v>0.04</v>
      </c>
      <c r="BI46" s="30">
        <v>0.19</v>
      </c>
      <c r="BJ46" s="30">
        <v>0</v>
      </c>
      <c r="BK46" s="30">
        <v>1.63</v>
      </c>
      <c r="BL46" s="30">
        <v>0</v>
      </c>
      <c r="BM46" s="30">
        <v>0.62</v>
      </c>
      <c r="BN46" s="30">
        <v>0.05</v>
      </c>
      <c r="BO46" s="30">
        <v>7.0000000000000007E-2</v>
      </c>
      <c r="BP46" s="30">
        <v>0</v>
      </c>
      <c r="BQ46" s="30">
        <v>0.03</v>
      </c>
      <c r="BR46" s="30">
        <v>0.08</v>
      </c>
      <c r="BS46" s="30">
        <v>3.7</v>
      </c>
      <c r="BT46" s="30">
        <v>0.01</v>
      </c>
      <c r="BU46" s="30">
        <v>0</v>
      </c>
      <c r="BV46" s="30">
        <v>7.52</v>
      </c>
      <c r="BW46" s="30">
        <v>0.11</v>
      </c>
      <c r="BX46" s="30">
        <v>0</v>
      </c>
      <c r="BY46" s="30">
        <v>0</v>
      </c>
      <c r="BZ46" s="30">
        <v>0</v>
      </c>
      <c r="CA46" s="30">
        <v>0</v>
      </c>
      <c r="CB46" s="30">
        <v>823.66</v>
      </c>
      <c r="CC46" s="29">
        <f>SUM($CC$38:$CC$45)</f>
        <v>118.89</v>
      </c>
      <c r="CD46" s="27">
        <f>$I$46/$I$51*100</f>
        <v>31.246523219332012</v>
      </c>
      <c r="CE46" s="27">
        <v>285.25</v>
      </c>
      <c r="CG46" s="27">
        <v>131.34</v>
      </c>
      <c r="CH46" s="27">
        <v>71.47</v>
      </c>
      <c r="CI46" s="27">
        <v>101.41</v>
      </c>
      <c r="CJ46" s="27">
        <v>5475.6</v>
      </c>
      <c r="CK46" s="27">
        <v>2487.29</v>
      </c>
      <c r="CL46" s="27">
        <v>3981.45</v>
      </c>
      <c r="CM46" s="27">
        <v>118.13</v>
      </c>
      <c r="CN46" s="27">
        <v>72.73</v>
      </c>
      <c r="CO46" s="27">
        <v>95.46</v>
      </c>
      <c r="CP46" s="27">
        <v>18</v>
      </c>
      <c r="CQ46" s="27">
        <v>2.9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23.04</v>
      </c>
      <c r="CE49" s="19">
        <v>8</v>
      </c>
      <c r="CG49" s="19">
        <v>1.46</v>
      </c>
      <c r="CH49" s="19">
        <v>1.46</v>
      </c>
      <c r="CI49" s="19">
        <v>1.46</v>
      </c>
      <c r="CJ49" s="19">
        <v>109.69</v>
      </c>
      <c r="CK49" s="19">
        <v>109.69</v>
      </c>
      <c r="CL49" s="19">
        <v>109.69</v>
      </c>
      <c r="CM49" s="19">
        <v>34.22</v>
      </c>
      <c r="CN49" s="19">
        <v>34.22</v>
      </c>
      <c r="CO49" s="19">
        <v>34.22</v>
      </c>
      <c r="CP49" s="19">
        <v>0</v>
      </c>
      <c r="CQ49" s="19">
        <v>0</v>
      </c>
      <c r="CR49" s="19">
        <v>19.2</v>
      </c>
    </row>
    <row r="50" spans="1:96" s="27" customFormat="1" ht="11.4">
      <c r="B50" s="28" t="s">
        <v>117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34.129999999999995</v>
      </c>
      <c r="CD50" s="27">
        <f>$I$50/$I$51*100</f>
        <v>6.0957700095681</v>
      </c>
      <c r="CE50" s="27">
        <v>8</v>
      </c>
      <c r="CG50" s="27">
        <v>5.46</v>
      </c>
      <c r="CH50" s="27">
        <v>5.46</v>
      </c>
      <c r="CI50" s="27">
        <v>5.46</v>
      </c>
      <c r="CJ50" s="27">
        <v>509.69</v>
      </c>
      <c r="CK50" s="27">
        <v>291.69</v>
      </c>
      <c r="CL50" s="27">
        <v>400.69</v>
      </c>
      <c r="CM50" s="27">
        <v>34.82</v>
      </c>
      <c r="CN50" s="27">
        <v>34.82</v>
      </c>
      <c r="CO50" s="27">
        <v>34.82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99.21</v>
      </c>
      <c r="E51" s="29">
        <v>39.369999999999997</v>
      </c>
      <c r="F51" s="29">
        <v>80.89</v>
      </c>
      <c r="G51" s="29">
        <v>26.55</v>
      </c>
      <c r="H51" s="29">
        <v>406.34</v>
      </c>
      <c r="I51" s="29">
        <v>2696.46</v>
      </c>
      <c r="J51" s="30">
        <v>25.55</v>
      </c>
      <c r="K51" s="30">
        <v>12.45</v>
      </c>
      <c r="L51" s="30">
        <v>0</v>
      </c>
      <c r="M51" s="30">
        <v>0</v>
      </c>
      <c r="N51" s="30">
        <v>150.94</v>
      </c>
      <c r="O51" s="30">
        <v>222.18</v>
      </c>
      <c r="P51" s="30">
        <v>33.21</v>
      </c>
      <c r="Q51" s="30">
        <v>0</v>
      </c>
      <c r="R51" s="30">
        <v>0</v>
      </c>
      <c r="S51" s="30">
        <v>6.87</v>
      </c>
      <c r="T51" s="30">
        <v>27.74</v>
      </c>
      <c r="U51" s="30">
        <v>3835.83</v>
      </c>
      <c r="V51" s="30">
        <v>4467.43</v>
      </c>
      <c r="W51" s="30">
        <v>644.29</v>
      </c>
      <c r="X51" s="30">
        <v>492.95</v>
      </c>
      <c r="Y51" s="30">
        <v>1483.6</v>
      </c>
      <c r="Z51" s="30">
        <v>40.119999999999997</v>
      </c>
      <c r="AA51" s="30">
        <v>317.45999999999998</v>
      </c>
      <c r="AB51" s="30">
        <v>2914.54</v>
      </c>
      <c r="AC51" s="30">
        <v>1014.37</v>
      </c>
      <c r="AD51" s="30">
        <v>13.53</v>
      </c>
      <c r="AE51" s="30">
        <v>1.47</v>
      </c>
      <c r="AF51" s="30">
        <v>1.47</v>
      </c>
      <c r="AG51" s="30">
        <v>19.28</v>
      </c>
      <c r="AH51" s="30">
        <v>82.49</v>
      </c>
      <c r="AI51" s="30">
        <v>112.56</v>
      </c>
      <c r="AJ51" s="30">
        <v>0.8</v>
      </c>
      <c r="AK51" s="30">
        <v>3818.94</v>
      </c>
      <c r="AL51" s="30">
        <v>3639.27</v>
      </c>
      <c r="AM51" s="30">
        <v>5888.82</v>
      </c>
      <c r="AN51" s="30">
        <v>5123.63</v>
      </c>
      <c r="AO51" s="30">
        <v>1813.98</v>
      </c>
      <c r="AP51" s="30">
        <v>3119.55</v>
      </c>
      <c r="AQ51" s="30">
        <v>724.84</v>
      </c>
      <c r="AR51" s="30">
        <v>3788.05</v>
      </c>
      <c r="AS51" s="30">
        <v>2193.29</v>
      </c>
      <c r="AT51" s="30">
        <v>3101.3</v>
      </c>
      <c r="AU51" s="30">
        <v>4006.6</v>
      </c>
      <c r="AV51" s="30">
        <v>1713.51</v>
      </c>
      <c r="AW51" s="30">
        <v>2062.75</v>
      </c>
      <c r="AX51" s="30">
        <v>9770.01</v>
      </c>
      <c r="AY51" s="30">
        <v>11.2</v>
      </c>
      <c r="AZ51" s="30">
        <v>2654.53</v>
      </c>
      <c r="BA51" s="30">
        <v>2421.7600000000002</v>
      </c>
      <c r="BB51" s="30">
        <v>2697.44</v>
      </c>
      <c r="BC51" s="30">
        <v>1389.16</v>
      </c>
      <c r="BD51" s="30">
        <v>0.37</v>
      </c>
      <c r="BE51" s="30">
        <v>0.17</v>
      </c>
      <c r="BF51" s="30">
        <v>0.09</v>
      </c>
      <c r="BG51" s="30">
        <v>0.21</v>
      </c>
      <c r="BH51" s="30">
        <v>0.24</v>
      </c>
      <c r="BI51" s="30">
        <v>1.1000000000000001</v>
      </c>
      <c r="BJ51" s="30">
        <v>0</v>
      </c>
      <c r="BK51" s="30">
        <v>5.0599999999999996</v>
      </c>
      <c r="BL51" s="30">
        <v>0</v>
      </c>
      <c r="BM51" s="30">
        <v>1.73</v>
      </c>
      <c r="BN51" s="30">
        <v>0.08</v>
      </c>
      <c r="BO51" s="30">
        <v>0.12</v>
      </c>
      <c r="BP51" s="30">
        <v>0</v>
      </c>
      <c r="BQ51" s="30">
        <v>0.21</v>
      </c>
      <c r="BR51" s="30">
        <v>0.37</v>
      </c>
      <c r="BS51" s="30">
        <v>8.1999999999999993</v>
      </c>
      <c r="BT51" s="30">
        <v>0.02</v>
      </c>
      <c r="BU51" s="30">
        <v>0</v>
      </c>
      <c r="BV51" s="30">
        <v>13.13</v>
      </c>
      <c r="BW51" s="30">
        <v>0.22</v>
      </c>
      <c r="BX51" s="30">
        <v>0</v>
      </c>
      <c r="BY51" s="30">
        <v>0</v>
      </c>
      <c r="BZ51" s="30">
        <v>0</v>
      </c>
      <c r="CA51" s="30">
        <v>0</v>
      </c>
      <c r="CB51" s="30">
        <v>3042.43</v>
      </c>
      <c r="CC51" s="29">
        <v>373.99999999999994</v>
      </c>
      <c r="CE51" s="27">
        <v>803.22</v>
      </c>
      <c r="CG51" s="27">
        <v>314.58</v>
      </c>
      <c r="CH51" s="27">
        <v>179.65</v>
      </c>
      <c r="CI51" s="27">
        <v>247.12</v>
      </c>
      <c r="CJ51" s="27">
        <v>18673.72</v>
      </c>
      <c r="CK51" s="27">
        <v>8501.58</v>
      </c>
      <c r="CL51" s="27">
        <v>13587.65</v>
      </c>
      <c r="CM51" s="27">
        <v>360.39</v>
      </c>
      <c r="CN51" s="27">
        <v>260.77</v>
      </c>
      <c r="CO51" s="27">
        <v>310.63</v>
      </c>
      <c r="CP51" s="27">
        <v>48.55</v>
      </c>
      <c r="CQ51" s="27">
        <v>7.35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28</v>
      </c>
      <c r="G53" s="16"/>
      <c r="H53" s="16">
        <v>57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CC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148</v>
      </c>
      <c r="C29" s="72" t="s">
        <v>152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109</v>
      </c>
      <c r="E30" s="54">
        <v>160</v>
      </c>
      <c r="F30" s="55">
        <v>23.04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45257.283900462964</v>
      </c>
      <c r="C1">
        <f>YEAR(Дата_Сост)</f>
        <v>2023</v>
      </c>
      <c r="D1">
        <f>MONTH(Дата_Сост)</f>
        <v>11</v>
      </c>
      <c r="E1">
        <f>DAY(Дата_Сост)</f>
        <v>27</v>
      </c>
    </row>
    <row r="2" spans="1:5">
      <c r="A2" t="s">
        <v>82</v>
      </c>
      <c r="B2" s="2">
        <v>45250.516435185185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2023-11-20T07:24:14Z</cp:lastPrinted>
  <dcterms:created xsi:type="dcterms:W3CDTF">2002-09-22T07:35:02Z</dcterms:created>
  <dcterms:modified xsi:type="dcterms:W3CDTF">2023-11-20T08:42:23Z</dcterms:modified>
</cp:coreProperties>
</file>