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<sst xmlns="http://schemas.openxmlformats.org/spreadsheetml/2006/main" count="183" uniqueCount="154">
  <si>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</si>
  <si>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</si>
  <si>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</si>
  <si>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</si>
  <si>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</si>
  <si>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</si>
  <si>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</si>
  <si>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</si>
  <si>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</si>
  <si>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</si>
  <si>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</si>
  <si>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</si>
  <si>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</si>
  <si>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</si>
  <si>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</si>
  <si>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</si>
  <si>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</si>
  <si>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</si>
  <si>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</si>
  <si>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</si>
  <si>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</si>
  <si>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</si>
  <si>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</si>
  <si>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</si>
  <si>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</si>
  <si>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</si>
  <si>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</si>
  <si>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</si>
  <si>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</si>
  <si>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</si>
  <si>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</si>
  <si>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</si>
  <si>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</si>
  <si>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</si>
  <si>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</si>
  <si>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</si>
  <si>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</si>
  <si>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</si>
  <si>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</si>
  <si>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</si>
  <si>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</si>
  <si>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</si>
  <si>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</si>
  <si>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</si>
  <si>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</si>
  <si>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</si>
  <si>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</si>
  <si>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</si>
  <si>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</si>
  <si>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</si>
  <si>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</si>
  <si>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</si>
  <si>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</si>
  <si>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</si>
  <si>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</si>
  <si>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</si>
  <si>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</si>
  <si>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</si>
  <si>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</si>
  <si>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</si>
  <si>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</si>
  <si>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</si>
  <si>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</si>
  <si>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</si>
  <si>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</si>
  <si>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</si>
  <si>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</si>
  <si>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</si>
  <si>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</si>
  <si>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</si>
  <si>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</si>
  <si>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</si>
  <si>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</si>
  <si>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</si>
  <si>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</si>
  <si>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</si>
  <si>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</si>
  <si>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</si>
  <si>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</si>
  <si>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</si>
  <si>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</si>
  <si>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</si>
  <si>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</si>
  <si>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</si>
  <si>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</si>
  <si>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</si>
  <si>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</si>
  <si>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</si>
  <si>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</si>
  <si>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</si>
  <si>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</si>
  <si>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</si>
  <si>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</si>
  <si>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</si>
  <si>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</si>
  <si>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</si>
  <si>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</si>
  <si>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</si>
  <si>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</si>
  <si>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</si>
  <si>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</si>
  <si>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</si>
  <si>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</si>
  <si>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</si>
  <si>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</si>
  <si>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</si>
  <si>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</si>
  <si>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</si>
  <si>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</si>
  <si>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</si>
  <si>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 xml:space="preserve">Завтрак с 12 и старше </t>
  </si>
  <si>
    <t>Итого за 'Завтрак с 12 и старше 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</si>
  <si>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</si>
  <si>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</si>
  <si>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</si>
  <si>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</si>
  <si>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</si>
  <si>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</si>
  <si>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</si>
  <si>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</si>
  <si>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</si>
  <si>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</si>
  <si>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</si>
  <si>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</si>
  <si>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</si>
  <si>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</si>
  <si>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</si>
  <si>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</si>
  <si>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</si>
  <si>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</si>
  <si>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</si>
  <si>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</si>
  <si>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</si>
  <si>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</si>
  <si>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</si>
  <si>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</si>
  <si>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</si>
  <si>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</si>
  <si>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</si>
  <si>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</si>
  <si>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</si>
  <si>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</si>
  <si>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</si>
  <si>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</si>
  <si>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</si>
  <si>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</si>
  <si>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</si>
  <si>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</si>
  <si>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</si>
  <si>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</si>
  <si>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</si>
  <si>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</si>
  <si>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12 и старше 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</si>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</sst>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2" sqref="I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28.11.2023г.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"28 ноября 2023 г."</f>
        <v>28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"150"</f>
        <v>150</v>
      </c>
      <c r="D11" s="25">
        <v>4.6100000000000003</v>
      </c>
      <c r="E11" s="25">
        <v>2.16</v>
      </c>
      <c r="F11" s="25">
        <v>6.17</v>
      </c>
      <c r="G11" s="25">
        <v>0.59</v>
      </c>
      <c r="H11" s="25">
        <v>25.29</v>
      </c>
      <c r="I11" s="25">
        <v>173.9019711038961</v>
      </c>
      <c r="J11" s="26">
        <v>3.68</v>
      </c>
      <c r="K11" s="26">
        <v>0.1</v>
      </c>
      <c r="L11" s="26">
        <v>0</v>
      </c>
      <c r="M11" s="26">
        <v>0</v>
      </c>
      <c r="N11" s="26">
        <v>7.4</v>
      </c>
      <c r="O11" s="26">
        <v>17.059999999999999</v>
      </c>
      <c r="P11" s="26">
        <v>0.83</v>
      </c>
      <c r="Q11" s="26">
        <v>0</v>
      </c>
      <c r="R11" s="26">
        <v>0</v>
      </c>
      <c r="S11" s="26">
        <v>0.08</v>
      </c>
      <c r="T11" s="26">
        <v>0.78</v>
      </c>
      <c r="U11" s="26">
        <v>40.47</v>
      </c>
      <c r="V11" s="26">
        <v>151.78</v>
      </c>
      <c r="W11" s="26">
        <v>93.08</v>
      </c>
      <c r="X11" s="26">
        <v>27.1</v>
      </c>
      <c r="Y11" s="26">
        <v>111.82</v>
      </c>
      <c r="Z11" s="26">
        <v>0.59</v>
      </c>
      <c r="AA11" s="26">
        <v>38.07</v>
      </c>
      <c r="AB11" s="26">
        <v>24.22</v>
      </c>
      <c r="AC11" s="26">
        <v>42.47</v>
      </c>
      <c r="AD11" s="26">
        <v>0.13</v>
      </c>
      <c r="AE11" s="26">
        <v>0.09</v>
      </c>
      <c r="AF11" s="26">
        <v>0.12</v>
      </c>
      <c r="AG11" s="26">
        <v>0.42</v>
      </c>
      <c r="AH11" s="26">
        <v>1.67</v>
      </c>
      <c r="AI11" s="26">
        <v>0.39</v>
      </c>
      <c r="AJ11" s="26">
        <v>0</v>
      </c>
      <c r="AK11" s="26">
        <v>236.87</v>
      </c>
      <c r="AL11" s="26">
        <v>219.32</v>
      </c>
      <c r="AM11" s="26">
        <v>496.45</v>
      </c>
      <c r="AN11" s="26">
        <v>236.16</v>
      </c>
      <c r="AO11" s="26">
        <v>115.82</v>
      </c>
      <c r="AP11" s="26">
        <v>182</v>
      </c>
      <c r="AQ11" s="26">
        <v>70.06</v>
      </c>
      <c r="AR11" s="26">
        <v>234.33</v>
      </c>
      <c r="AS11" s="26">
        <v>199.45</v>
      </c>
      <c r="AT11" s="26">
        <v>119.89</v>
      </c>
      <c r="AU11" s="26">
        <v>156.33000000000001</v>
      </c>
      <c r="AV11" s="26">
        <v>57.56</v>
      </c>
      <c r="AW11" s="26">
        <v>80.19</v>
      </c>
      <c r="AX11" s="26">
        <v>458.79</v>
      </c>
      <c r="AY11" s="26">
        <v>0</v>
      </c>
      <c r="AZ11" s="26">
        <v>154.94999999999999</v>
      </c>
      <c r="BA11" s="26">
        <v>139.35</v>
      </c>
      <c r="BB11" s="26">
        <v>228.91</v>
      </c>
      <c r="BC11" s="26">
        <v>60.91</v>
      </c>
      <c r="BD11" s="26">
        <v>0.15</v>
      </c>
      <c r="BE11" s="26">
        <v>0.03</v>
      </c>
      <c r="BF11" s="26">
        <v>0.03</v>
      </c>
      <c r="BG11" s="26">
        <v>7.0000000000000007E-2</v>
      </c>
      <c r="BH11" s="26">
        <v>0.09</v>
      </c>
      <c r="BI11" s="26">
        <v>0.31</v>
      </c>
      <c r="BJ11" s="26">
        <v>0</v>
      </c>
      <c r="BK11" s="26">
        <v>1.01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0.03</v>
      </c>
      <c r="BR11" s="26">
        <v>0.11</v>
      </c>
      <c r="BS11" s="26">
        <v>1</v>
      </c>
      <c r="BT11" s="26">
        <v>0</v>
      </c>
      <c r="BU11" s="26">
        <v>0</v>
      </c>
      <c r="BV11" s="26">
        <v>0.32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70.97</v>
      </c>
      <c r="CC11" s="25">
        <v>15.86</v>
      </c>
      <c r="CE11" s="23">
        <v>42.11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3.65</v>
      </c>
      <c r="CQ11" s="23">
        <v>0</v>
      </c>
      <c r="CR11" s="23">
        <v>9.61</v>
      </c>
    </row>
    <row r="12" spans="1:96" s="23" customFormat="1" ht="24">
      <c r="A12" s="23" t="str">
        <f>"5/6"</f>
        <v>5/6</v>
      </c>
      <c r="B12" s="24" t="s">
        <v>94</v>
      </c>
      <c r="C12" s="25" t="str">
        <f>"130"</f>
        <v>130</v>
      </c>
      <c r="D12" s="25">
        <v>11.12</v>
      </c>
      <c r="E12" s="25">
        <v>10.02</v>
      </c>
      <c r="F12" s="25">
        <v>10.16</v>
      </c>
      <c r="G12" s="25">
        <v>1.42</v>
      </c>
      <c r="H12" s="25">
        <v>8.1</v>
      </c>
      <c r="I12" s="25">
        <v>163.3786786666667</v>
      </c>
      <c r="J12" s="26">
        <v>4.07</v>
      </c>
      <c r="K12" s="26">
        <v>0.85</v>
      </c>
      <c r="L12" s="26">
        <v>0</v>
      </c>
      <c r="M12" s="26">
        <v>0</v>
      </c>
      <c r="N12" s="26">
        <v>3.79</v>
      </c>
      <c r="O12" s="26">
        <v>1.7</v>
      </c>
      <c r="P12" s="26">
        <v>2.61</v>
      </c>
      <c r="Q12" s="26">
        <v>0</v>
      </c>
      <c r="R12" s="26">
        <v>0</v>
      </c>
      <c r="S12" s="26">
        <v>0.28999999999999998</v>
      </c>
      <c r="T12" s="26">
        <v>2.63</v>
      </c>
      <c r="U12" s="26">
        <v>630.73</v>
      </c>
      <c r="V12" s="26">
        <v>173.67</v>
      </c>
      <c r="W12" s="26">
        <v>155.02000000000001</v>
      </c>
      <c r="X12" s="26">
        <v>24.05</v>
      </c>
      <c r="Y12" s="26">
        <v>192.38</v>
      </c>
      <c r="Z12" s="26">
        <v>1.62</v>
      </c>
      <c r="AA12" s="26">
        <v>97.98</v>
      </c>
      <c r="AB12" s="26">
        <v>181.8</v>
      </c>
      <c r="AC12" s="26">
        <v>201.27</v>
      </c>
      <c r="AD12" s="26">
        <v>1.05</v>
      </c>
      <c r="AE12" s="26">
        <v>0.09</v>
      </c>
      <c r="AF12" s="26">
        <v>0.28000000000000003</v>
      </c>
      <c r="AG12" s="26">
        <v>0.46</v>
      </c>
      <c r="AH12" s="26">
        <v>3.55</v>
      </c>
      <c r="AI12" s="26">
        <v>2.57</v>
      </c>
      <c r="AJ12" s="26">
        <v>0</v>
      </c>
      <c r="AK12" s="26">
        <v>681.09</v>
      </c>
      <c r="AL12" s="26">
        <v>517.82000000000005</v>
      </c>
      <c r="AM12" s="26">
        <v>934.81</v>
      </c>
      <c r="AN12" s="26">
        <v>790.98</v>
      </c>
      <c r="AO12" s="26">
        <v>300.87</v>
      </c>
      <c r="AP12" s="26">
        <v>513.51</v>
      </c>
      <c r="AQ12" s="26">
        <v>196.06</v>
      </c>
      <c r="AR12" s="26">
        <v>556.51</v>
      </c>
      <c r="AS12" s="26">
        <v>479.02</v>
      </c>
      <c r="AT12" s="26">
        <v>638.37</v>
      </c>
      <c r="AU12" s="26">
        <v>982.92</v>
      </c>
      <c r="AV12" s="26">
        <v>337.94</v>
      </c>
      <c r="AW12" s="26">
        <v>326.14999999999998</v>
      </c>
      <c r="AX12" s="26">
        <v>1480.7</v>
      </c>
      <c r="AY12" s="26">
        <v>6.84</v>
      </c>
      <c r="AZ12" s="26">
        <v>490.33</v>
      </c>
      <c r="BA12" s="26">
        <v>653.22</v>
      </c>
      <c r="BB12" s="26">
        <v>480.09</v>
      </c>
      <c r="BC12" s="26">
        <v>188.12</v>
      </c>
      <c r="BD12" s="26">
        <v>0</v>
      </c>
      <c r="BE12" s="26">
        <v>0.01</v>
      </c>
      <c r="BF12" s="26">
        <v>0.03</v>
      </c>
      <c r="BG12" s="26">
        <v>0.11</v>
      </c>
      <c r="BH12" s="26">
        <v>0.1</v>
      </c>
      <c r="BI12" s="26">
        <v>0.21</v>
      </c>
      <c r="BJ12" s="26">
        <v>0.02</v>
      </c>
      <c r="BK12" s="26">
        <v>0.6</v>
      </c>
      <c r="BL12" s="26">
        <v>0.02</v>
      </c>
      <c r="BM12" s="26">
        <v>0.34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0.04</v>
      </c>
      <c r="BS12" s="26">
        <v>0.85</v>
      </c>
      <c r="BT12" s="26">
        <v>0</v>
      </c>
      <c r="BU12" s="26">
        <v>0</v>
      </c>
      <c r="BV12" s="26">
        <v>0.83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126.73</v>
      </c>
      <c r="CC12" s="25">
        <v>46.77</v>
      </c>
      <c r="CE12" s="23">
        <v>128.28</v>
      </c>
      <c r="CG12" s="23">
        <v>31.83</v>
      </c>
      <c r="CH12" s="23">
        <v>18.22</v>
      </c>
      <c r="CI12" s="23">
        <v>25.03</v>
      </c>
      <c r="CJ12" s="23">
        <v>1850.36</v>
      </c>
      <c r="CK12" s="23">
        <v>1172.1500000000001</v>
      </c>
      <c r="CL12" s="23">
        <v>1511.26</v>
      </c>
      <c r="CM12" s="23">
        <v>9.2899999999999991</v>
      </c>
      <c r="CN12" s="23">
        <v>4.53</v>
      </c>
      <c r="CO12" s="23">
        <v>6.91</v>
      </c>
      <c r="CP12" s="23">
        <v>0</v>
      </c>
      <c r="CQ12" s="23">
        <v>0.65</v>
      </c>
      <c r="CR12" s="23">
        <v>28.35</v>
      </c>
    </row>
    <row r="13" spans="1:96" s="23" customFormat="1">
      <c r="A13" s="23" t="str">
        <f>"2"</f>
        <v>2</v>
      </c>
      <c r="B13" s="24" t="s">
        <v>95</v>
      </c>
      <c r="C13" s="25" t="str">
        <f>"31,1"</f>
        <v>31,1</v>
      </c>
      <c r="D13" s="25">
        <v>2.06</v>
      </c>
      <c r="E13" s="25">
        <v>0</v>
      </c>
      <c r="F13" s="25">
        <v>0.2</v>
      </c>
      <c r="G13" s="25">
        <v>0.2</v>
      </c>
      <c r="H13" s="25">
        <v>14.59</v>
      </c>
      <c r="I13" s="25">
        <v>69.633210999999989</v>
      </c>
      <c r="J13" s="26">
        <v>0</v>
      </c>
      <c r="K13" s="26">
        <v>0</v>
      </c>
      <c r="L13" s="26">
        <v>0</v>
      </c>
      <c r="M13" s="26">
        <v>0</v>
      </c>
      <c r="N13" s="26">
        <v>0.34</v>
      </c>
      <c r="O13" s="26">
        <v>14.18</v>
      </c>
      <c r="P13" s="26">
        <v>0.06</v>
      </c>
      <c r="Q13" s="26">
        <v>0</v>
      </c>
      <c r="R13" s="26">
        <v>0</v>
      </c>
      <c r="S13" s="26">
        <v>0</v>
      </c>
      <c r="T13" s="26">
        <v>0.56000000000000005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99.3</v>
      </c>
      <c r="AL13" s="26">
        <v>103.36</v>
      </c>
      <c r="AM13" s="26">
        <v>158.28</v>
      </c>
      <c r="AN13" s="26">
        <v>52.49</v>
      </c>
      <c r="AO13" s="26">
        <v>31.12</v>
      </c>
      <c r="AP13" s="26">
        <v>62.23</v>
      </c>
      <c r="AQ13" s="26">
        <v>23.54</v>
      </c>
      <c r="AR13" s="26">
        <v>112.56</v>
      </c>
      <c r="AS13" s="26">
        <v>69.81</v>
      </c>
      <c r="AT13" s="26">
        <v>97.41</v>
      </c>
      <c r="AU13" s="26">
        <v>80.36</v>
      </c>
      <c r="AV13" s="26">
        <v>42.21</v>
      </c>
      <c r="AW13" s="26">
        <v>74.680000000000007</v>
      </c>
      <c r="AX13" s="26">
        <v>624.48</v>
      </c>
      <c r="AY13" s="26">
        <v>0</v>
      </c>
      <c r="AZ13" s="26">
        <v>203.47</v>
      </c>
      <c r="BA13" s="26">
        <v>88.48</v>
      </c>
      <c r="BB13" s="26">
        <v>58.71</v>
      </c>
      <c r="BC13" s="26">
        <v>46.54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0.09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12.16</v>
      </c>
      <c r="CC13" s="25">
        <v>1.74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1.45</v>
      </c>
    </row>
    <row r="14" spans="1:96" s="19" customFormat="1" ht="24">
      <c r="A14" s="19" t="str">
        <f>"32/10"</f>
        <v>32/10</v>
      </c>
      <c r="B14" s="20" t="s">
        <v>96</v>
      </c>
      <c r="C14" s="21" t="str">
        <f>"200"</f>
        <v>200</v>
      </c>
      <c r="D14" s="21">
        <v>3.14</v>
      </c>
      <c r="E14" s="21">
        <v>2.84</v>
      </c>
      <c r="F14" s="21">
        <v>3.21</v>
      </c>
      <c r="G14" s="21">
        <v>7.0000000000000007E-2</v>
      </c>
      <c r="H14" s="21">
        <v>9.5</v>
      </c>
      <c r="I14" s="21">
        <v>77.788600000000002</v>
      </c>
      <c r="J14" s="22">
        <v>2</v>
      </c>
      <c r="K14" s="22">
        <v>0</v>
      </c>
      <c r="L14" s="22">
        <v>0</v>
      </c>
      <c r="M14" s="22">
        <v>0</v>
      </c>
      <c r="N14" s="22">
        <v>9.5</v>
      </c>
      <c r="O14" s="22">
        <v>0</v>
      </c>
      <c r="P14" s="22">
        <v>0</v>
      </c>
      <c r="Q14" s="22">
        <v>0</v>
      </c>
      <c r="R14" s="22">
        <v>0</v>
      </c>
      <c r="S14" s="22">
        <v>0.1</v>
      </c>
      <c r="T14" s="22">
        <v>0.71</v>
      </c>
      <c r="U14" s="22">
        <v>49.55</v>
      </c>
      <c r="V14" s="22">
        <v>144.69</v>
      </c>
      <c r="W14" s="22">
        <v>116.55</v>
      </c>
      <c r="X14" s="22">
        <v>13.3</v>
      </c>
      <c r="Y14" s="22">
        <v>83.7</v>
      </c>
      <c r="Z14" s="22">
        <v>0.11</v>
      </c>
      <c r="AA14" s="22">
        <v>20</v>
      </c>
      <c r="AB14" s="22">
        <v>9</v>
      </c>
      <c r="AC14" s="22">
        <v>22</v>
      </c>
      <c r="AD14" s="22">
        <v>0</v>
      </c>
      <c r="AE14" s="22">
        <v>0.03</v>
      </c>
      <c r="AF14" s="22">
        <v>0.14000000000000001</v>
      </c>
      <c r="AG14" s="22">
        <v>0.09</v>
      </c>
      <c r="AH14" s="22">
        <v>0.8</v>
      </c>
      <c r="AI14" s="22">
        <v>0.52</v>
      </c>
      <c r="AJ14" s="22">
        <v>0</v>
      </c>
      <c r="AK14" s="22">
        <v>159.74</v>
      </c>
      <c r="AL14" s="22">
        <v>157.78</v>
      </c>
      <c r="AM14" s="22">
        <v>270.48</v>
      </c>
      <c r="AN14" s="22">
        <v>217.56</v>
      </c>
      <c r="AO14" s="22">
        <v>72.52</v>
      </c>
      <c r="AP14" s="22">
        <v>127.4</v>
      </c>
      <c r="AQ14" s="22">
        <v>42.14</v>
      </c>
      <c r="AR14" s="22">
        <v>143.08000000000001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180.32</v>
      </c>
      <c r="BC14" s="22">
        <v>25.48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198.55</v>
      </c>
      <c r="CC14" s="21">
        <v>12.86</v>
      </c>
      <c r="CE14" s="19">
        <v>21.5</v>
      </c>
      <c r="CG14" s="19">
        <v>13.77</v>
      </c>
      <c r="CH14" s="19">
        <v>4.93</v>
      </c>
      <c r="CI14" s="19">
        <v>9.35</v>
      </c>
      <c r="CJ14" s="19">
        <v>1007.44</v>
      </c>
      <c r="CK14" s="19">
        <v>363.11</v>
      </c>
      <c r="CL14" s="19">
        <v>685.28</v>
      </c>
      <c r="CM14" s="19">
        <v>41.81</v>
      </c>
      <c r="CN14" s="19">
        <v>19.5</v>
      </c>
      <c r="CO14" s="19">
        <v>30.66</v>
      </c>
      <c r="CP14" s="19">
        <v>5</v>
      </c>
      <c r="CQ14" s="19">
        <v>0</v>
      </c>
      <c r="CR14" s="19">
        <v>7.8</v>
      </c>
    </row>
    <row r="15" spans="1:96" s="27" customFormat="1" ht="11.4">
      <c r="B15" s="28" t="s">
        <v>97</v>
      </c>
      <c r="C15" s="29"/>
      <c r="D15" s="29">
        <v>20.92</v>
      </c>
      <c r="E15" s="29">
        <v>15.02</v>
      </c>
      <c r="F15" s="29">
        <v>19.73</v>
      </c>
      <c r="G15" s="29">
        <v>2.2799999999999998</v>
      </c>
      <c r="H15" s="29">
        <v>57.48</v>
      </c>
      <c r="I15" s="29">
        <v>484.7</v>
      </c>
      <c r="J15" s="30">
        <v>9.74</v>
      </c>
      <c r="K15" s="30">
        <v>0.94</v>
      </c>
      <c r="L15" s="30">
        <v>0</v>
      </c>
      <c r="M15" s="30">
        <v>0</v>
      </c>
      <c r="N15" s="30">
        <v>21.03</v>
      </c>
      <c r="O15" s="30">
        <v>32.950000000000003</v>
      </c>
      <c r="P15" s="30">
        <v>3.5</v>
      </c>
      <c r="Q15" s="30">
        <v>0</v>
      </c>
      <c r="R15" s="30">
        <v>0</v>
      </c>
      <c r="S15" s="30">
        <v>0.47</v>
      </c>
      <c r="T15" s="30">
        <v>4.67</v>
      </c>
      <c r="U15" s="30">
        <v>720.75</v>
      </c>
      <c r="V15" s="30">
        <v>470.13</v>
      </c>
      <c r="W15" s="30">
        <v>364.64</v>
      </c>
      <c r="X15" s="30">
        <v>64.45</v>
      </c>
      <c r="Y15" s="30">
        <v>387.9</v>
      </c>
      <c r="Z15" s="30">
        <v>2.3199999999999998</v>
      </c>
      <c r="AA15" s="30">
        <v>156.04</v>
      </c>
      <c r="AB15" s="30">
        <v>215.02</v>
      </c>
      <c r="AC15" s="30">
        <v>265.74</v>
      </c>
      <c r="AD15" s="30">
        <v>1.18</v>
      </c>
      <c r="AE15" s="30">
        <v>0.21</v>
      </c>
      <c r="AF15" s="30">
        <v>0.53</v>
      </c>
      <c r="AG15" s="30">
        <v>0.96</v>
      </c>
      <c r="AH15" s="30">
        <v>6.01</v>
      </c>
      <c r="AI15" s="30">
        <v>3.49</v>
      </c>
      <c r="AJ15" s="30">
        <v>0</v>
      </c>
      <c r="AK15" s="30">
        <v>1177</v>
      </c>
      <c r="AL15" s="30">
        <v>998.27</v>
      </c>
      <c r="AM15" s="30">
        <v>1860.02</v>
      </c>
      <c r="AN15" s="30">
        <v>1297.19</v>
      </c>
      <c r="AO15" s="30">
        <v>520.33000000000004</v>
      </c>
      <c r="AP15" s="30">
        <v>885.14</v>
      </c>
      <c r="AQ15" s="30">
        <v>331.79</v>
      </c>
      <c r="AR15" s="30">
        <v>1046.48</v>
      </c>
      <c r="AS15" s="30">
        <v>748.28</v>
      </c>
      <c r="AT15" s="30">
        <v>855.67</v>
      </c>
      <c r="AU15" s="30">
        <v>1219.5999999999999</v>
      </c>
      <c r="AV15" s="30">
        <v>437.71</v>
      </c>
      <c r="AW15" s="30">
        <v>481.02</v>
      </c>
      <c r="AX15" s="30">
        <v>2563.96</v>
      </c>
      <c r="AY15" s="30">
        <v>6.84</v>
      </c>
      <c r="AZ15" s="30">
        <v>848.74</v>
      </c>
      <c r="BA15" s="30">
        <v>881.05</v>
      </c>
      <c r="BB15" s="30">
        <v>948.03</v>
      </c>
      <c r="BC15" s="30">
        <v>321.05</v>
      </c>
      <c r="BD15" s="30">
        <v>0.15</v>
      </c>
      <c r="BE15" s="30">
        <v>0.04</v>
      </c>
      <c r="BF15" s="30">
        <v>0.06</v>
      </c>
      <c r="BG15" s="30">
        <v>0.18</v>
      </c>
      <c r="BH15" s="30">
        <v>0.19</v>
      </c>
      <c r="BI15" s="30">
        <v>0.52</v>
      </c>
      <c r="BJ15" s="30">
        <v>0.02</v>
      </c>
      <c r="BK15" s="30">
        <v>1.64</v>
      </c>
      <c r="BL15" s="30">
        <v>0.02</v>
      </c>
      <c r="BM15" s="30">
        <v>0.64</v>
      </c>
      <c r="BN15" s="30">
        <v>0.02</v>
      </c>
      <c r="BO15" s="30">
        <v>0.01</v>
      </c>
      <c r="BP15" s="30">
        <v>0</v>
      </c>
      <c r="BQ15" s="30">
        <v>7.0000000000000007E-2</v>
      </c>
      <c r="BR15" s="30">
        <v>0.16</v>
      </c>
      <c r="BS15" s="30">
        <v>1.87</v>
      </c>
      <c r="BT15" s="30">
        <v>0</v>
      </c>
      <c r="BU15" s="30">
        <v>0</v>
      </c>
      <c r="BV15" s="30">
        <v>1.24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408.4</v>
      </c>
      <c r="CC15" s="29">
        <f>SUM($CC$10:$CC$14)</f>
        <v>77.23</v>
      </c>
      <c r="CD15" s="27">
        <f>$I$15/$I$49*100</f>
        <v>14.67520474741511</v>
      </c>
      <c r="CE15" s="27">
        <v>191.88</v>
      </c>
      <c r="CG15" s="27">
        <v>53.54</v>
      </c>
      <c r="CH15" s="27">
        <v>25.69</v>
      </c>
      <c r="CI15" s="27">
        <v>39.619999999999997</v>
      </c>
      <c r="CJ15" s="27">
        <v>4617.03</v>
      </c>
      <c r="CK15" s="27">
        <v>2307.4899999999998</v>
      </c>
      <c r="CL15" s="27">
        <v>3462.26</v>
      </c>
      <c r="CM15" s="27">
        <v>67.75</v>
      </c>
      <c r="CN15" s="27">
        <v>31.52</v>
      </c>
      <c r="CO15" s="27">
        <v>49.63</v>
      </c>
      <c r="CP15" s="27">
        <v>8.65</v>
      </c>
      <c r="CQ15" s="27">
        <v>0.65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"16/1"</f>
        <v>16/1</v>
      </c>
      <c r="B17" s="24" t="s">
        <v>99</v>
      </c>
      <c r="C17" s="25" t="str">
        <f>"80"</f>
        <v>80</v>
      </c>
      <c r="D17" s="25">
        <v>0.94</v>
      </c>
      <c r="E17" s="25">
        <v>0</v>
      </c>
      <c r="F17" s="25">
        <v>4.7699999999999996</v>
      </c>
      <c r="G17" s="25">
        <v>4.7699999999999996</v>
      </c>
      <c r="H17" s="25">
        <v>9.06</v>
      </c>
      <c r="I17" s="25">
        <v>78.679731200000006</v>
      </c>
      <c r="J17" s="26">
        <v>0.6</v>
      </c>
      <c r="K17" s="26">
        <v>3.12</v>
      </c>
      <c r="L17" s="26">
        <v>0</v>
      </c>
      <c r="M17" s="26">
        <v>0</v>
      </c>
      <c r="N17" s="26">
        <v>7.18</v>
      </c>
      <c r="O17" s="26">
        <v>0.14000000000000001</v>
      </c>
      <c r="P17" s="26">
        <v>1.73</v>
      </c>
      <c r="Q17" s="26">
        <v>0</v>
      </c>
      <c r="R17" s="26">
        <v>0</v>
      </c>
      <c r="S17" s="26">
        <v>0.22</v>
      </c>
      <c r="T17" s="26">
        <v>0.72</v>
      </c>
      <c r="U17" s="26">
        <v>15.17</v>
      </c>
      <c r="V17" s="26">
        <v>144.33000000000001</v>
      </c>
      <c r="W17" s="26">
        <v>19.55</v>
      </c>
      <c r="X17" s="26">
        <v>27.41</v>
      </c>
      <c r="Y17" s="26">
        <v>39.76</v>
      </c>
      <c r="Z17" s="26">
        <v>0.51</v>
      </c>
      <c r="AA17" s="26">
        <v>0</v>
      </c>
      <c r="AB17" s="26">
        <v>8655.36</v>
      </c>
      <c r="AC17" s="26">
        <v>1472</v>
      </c>
      <c r="AD17" s="26">
        <v>2.41</v>
      </c>
      <c r="AE17" s="26">
        <v>0.04</v>
      </c>
      <c r="AF17" s="26">
        <v>0.05</v>
      </c>
      <c r="AG17" s="26">
        <v>0.72</v>
      </c>
      <c r="AH17" s="26">
        <v>0.81</v>
      </c>
      <c r="AI17" s="26">
        <v>3.61</v>
      </c>
      <c r="AJ17" s="26">
        <v>0</v>
      </c>
      <c r="AK17" s="26">
        <v>31.02</v>
      </c>
      <c r="AL17" s="26">
        <v>25.24</v>
      </c>
      <c r="AM17" s="26">
        <v>31.74</v>
      </c>
      <c r="AN17" s="26">
        <v>27.41</v>
      </c>
      <c r="AO17" s="26">
        <v>6.49</v>
      </c>
      <c r="AP17" s="26">
        <v>23.08</v>
      </c>
      <c r="AQ17" s="26">
        <v>5.77</v>
      </c>
      <c r="AR17" s="26">
        <v>22.36</v>
      </c>
      <c r="AS17" s="26">
        <v>34.619999999999997</v>
      </c>
      <c r="AT17" s="26">
        <v>29.57</v>
      </c>
      <c r="AU17" s="26">
        <v>97.37</v>
      </c>
      <c r="AV17" s="26">
        <v>10.1</v>
      </c>
      <c r="AW17" s="26">
        <v>20.92</v>
      </c>
      <c r="AX17" s="26">
        <v>169.5</v>
      </c>
      <c r="AY17" s="26">
        <v>0</v>
      </c>
      <c r="AZ17" s="26">
        <v>21.64</v>
      </c>
      <c r="BA17" s="26">
        <v>23.8</v>
      </c>
      <c r="BB17" s="26">
        <v>12.98</v>
      </c>
      <c r="BC17" s="26">
        <v>8.66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0.28999999999999998</v>
      </c>
      <c r="BL17" s="26">
        <v>0</v>
      </c>
      <c r="BM17" s="26">
        <v>0.19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1.1100000000000001</v>
      </c>
      <c r="BT17" s="26">
        <v>0</v>
      </c>
      <c r="BU17" s="26">
        <v>0</v>
      </c>
      <c r="BV17" s="26">
        <v>2.78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64.78</v>
      </c>
      <c r="CC17" s="25">
        <v>7.66</v>
      </c>
      <c r="CE17" s="23">
        <v>1442.56</v>
      </c>
      <c r="CG17" s="23">
        <v>2.2000000000000002</v>
      </c>
      <c r="CH17" s="23">
        <v>2.12</v>
      </c>
      <c r="CI17" s="23">
        <v>2.16</v>
      </c>
      <c r="CJ17" s="23">
        <v>368.78</v>
      </c>
      <c r="CK17" s="23">
        <v>87.71</v>
      </c>
      <c r="CL17" s="23">
        <v>228.24</v>
      </c>
      <c r="CM17" s="23">
        <v>1.94</v>
      </c>
      <c r="CN17" s="23">
        <v>1.1299999999999999</v>
      </c>
      <c r="CO17" s="23">
        <v>1.54</v>
      </c>
      <c r="CP17" s="23">
        <v>2.4</v>
      </c>
      <c r="CQ17" s="23">
        <v>0</v>
      </c>
      <c r="CR17" s="23">
        <v>4.6399999999999997</v>
      </c>
    </row>
    <row r="18" spans="1:96" s="23" customFormat="1">
      <c r="A18" s="23" t="str">
        <f>"80"</f>
        <v>80</v>
      </c>
      <c r="B18" s="24" t="s">
        <v>100</v>
      </c>
      <c r="C18" s="25" t="str">
        <f>"200"</f>
        <v>200</v>
      </c>
      <c r="D18" s="25">
        <v>3.12</v>
      </c>
      <c r="E18" s="25">
        <v>1.73</v>
      </c>
      <c r="F18" s="25">
        <v>3.22</v>
      </c>
      <c r="G18" s="25">
        <v>1.34</v>
      </c>
      <c r="H18" s="25">
        <v>11.68</v>
      </c>
      <c r="I18" s="25">
        <v>86.695388484800006</v>
      </c>
      <c r="J18" s="26">
        <v>1.07</v>
      </c>
      <c r="K18" s="26">
        <v>0.78</v>
      </c>
      <c r="L18" s="26">
        <v>0</v>
      </c>
      <c r="M18" s="26">
        <v>0</v>
      </c>
      <c r="N18" s="26">
        <v>2.23</v>
      </c>
      <c r="O18" s="26">
        <v>8.2200000000000006</v>
      </c>
      <c r="P18" s="26">
        <v>1.23</v>
      </c>
      <c r="Q18" s="26">
        <v>0</v>
      </c>
      <c r="R18" s="26">
        <v>0</v>
      </c>
      <c r="S18" s="26">
        <v>0.21</v>
      </c>
      <c r="T18" s="26">
        <v>2.02</v>
      </c>
      <c r="U18" s="26">
        <v>412.95</v>
      </c>
      <c r="V18" s="26">
        <v>353.87</v>
      </c>
      <c r="W18" s="26">
        <v>23.85</v>
      </c>
      <c r="X18" s="26">
        <v>18.73</v>
      </c>
      <c r="Y18" s="26">
        <v>65.69</v>
      </c>
      <c r="Z18" s="26">
        <v>0.92</v>
      </c>
      <c r="AA18" s="26">
        <v>23.4</v>
      </c>
      <c r="AB18" s="26">
        <v>1056.3699999999999</v>
      </c>
      <c r="AC18" s="26">
        <v>277.70999999999998</v>
      </c>
      <c r="AD18" s="26">
        <v>0.75</v>
      </c>
      <c r="AE18" s="26">
        <v>7.0000000000000007E-2</v>
      </c>
      <c r="AF18" s="26">
        <v>0.09</v>
      </c>
      <c r="AG18" s="26">
        <v>0.74</v>
      </c>
      <c r="AH18" s="26">
        <v>1.77</v>
      </c>
      <c r="AI18" s="26">
        <v>5.03</v>
      </c>
      <c r="AJ18" s="26">
        <v>0</v>
      </c>
      <c r="AK18" s="26">
        <v>117.45</v>
      </c>
      <c r="AL18" s="26">
        <v>102.68</v>
      </c>
      <c r="AM18" s="26">
        <v>171.16</v>
      </c>
      <c r="AN18" s="26">
        <v>153.4</v>
      </c>
      <c r="AO18" s="26">
        <v>60.82</v>
      </c>
      <c r="AP18" s="26">
        <v>104.01</v>
      </c>
      <c r="AQ18" s="26">
        <v>38.229999999999997</v>
      </c>
      <c r="AR18" s="26">
        <v>109.84</v>
      </c>
      <c r="AS18" s="26">
        <v>128.68</v>
      </c>
      <c r="AT18" s="26">
        <v>195.3</v>
      </c>
      <c r="AU18" s="26">
        <v>211.22</v>
      </c>
      <c r="AV18" s="26">
        <v>52.89</v>
      </c>
      <c r="AW18" s="26">
        <v>79.45</v>
      </c>
      <c r="AX18" s="26">
        <v>376.21</v>
      </c>
      <c r="AY18" s="26">
        <v>1.79</v>
      </c>
      <c r="AZ18" s="26">
        <v>70.8</v>
      </c>
      <c r="BA18" s="26">
        <v>137.44</v>
      </c>
      <c r="BB18" s="26">
        <v>79.72</v>
      </c>
      <c r="BC18" s="26">
        <v>46.09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</v>
      </c>
      <c r="BL18" s="26">
        <v>0</v>
      </c>
      <c r="BM18" s="26">
        <v>0.05</v>
      </c>
      <c r="BN18" s="26">
        <v>0</v>
      </c>
      <c r="BO18" s="26">
        <v>0.01</v>
      </c>
      <c r="BP18" s="26">
        <v>0</v>
      </c>
      <c r="BQ18" s="26">
        <v>0</v>
      </c>
      <c r="BR18" s="26">
        <v>0</v>
      </c>
      <c r="BS18" s="26">
        <v>0.31</v>
      </c>
      <c r="BT18" s="26">
        <v>0</v>
      </c>
      <c r="BU18" s="26">
        <v>0</v>
      </c>
      <c r="BV18" s="26">
        <v>0.69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194.34</v>
      </c>
      <c r="CC18" s="25">
        <v>13.22</v>
      </c>
      <c r="CE18" s="23">
        <v>199.46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1</v>
      </c>
      <c r="CR18" s="23">
        <v>8.01</v>
      </c>
    </row>
    <row r="19" spans="1:96" s="23" customFormat="1">
      <c r="A19" s="23" t="str">
        <f>"297"</f>
        <v>297</v>
      </c>
      <c r="B19" s="24" t="s">
        <v>101</v>
      </c>
      <c r="C19" s="25" t="str">
        <f>"180"</f>
        <v>180</v>
      </c>
      <c r="D19" s="25">
        <v>5.49</v>
      </c>
      <c r="E19" s="25">
        <v>0.02</v>
      </c>
      <c r="F19" s="25">
        <v>4.29</v>
      </c>
      <c r="G19" s="25">
        <v>0.65</v>
      </c>
      <c r="H19" s="25">
        <v>42.46</v>
      </c>
      <c r="I19" s="25">
        <v>225.10517399999995</v>
      </c>
      <c r="J19" s="26">
        <v>2.59</v>
      </c>
      <c r="K19" s="26">
        <v>0.11</v>
      </c>
      <c r="L19" s="26">
        <v>0</v>
      </c>
      <c r="M19" s="26">
        <v>0</v>
      </c>
      <c r="N19" s="26">
        <v>0.56000000000000005</v>
      </c>
      <c r="O19" s="26">
        <v>37.450000000000003</v>
      </c>
      <c r="P19" s="26">
        <v>4.45</v>
      </c>
      <c r="Q19" s="26">
        <v>0</v>
      </c>
      <c r="R19" s="26">
        <v>0</v>
      </c>
      <c r="S19" s="26">
        <v>0</v>
      </c>
      <c r="T19" s="26">
        <v>0.55000000000000004</v>
      </c>
      <c r="U19" s="26">
        <v>6.25</v>
      </c>
      <c r="V19" s="26">
        <v>102.84</v>
      </c>
      <c r="W19" s="26">
        <v>22.64</v>
      </c>
      <c r="X19" s="26">
        <v>22.8</v>
      </c>
      <c r="Y19" s="26">
        <v>181.03</v>
      </c>
      <c r="Z19" s="26">
        <v>1.06</v>
      </c>
      <c r="AA19" s="26">
        <v>26.55</v>
      </c>
      <c r="AB19" s="26">
        <v>15.39</v>
      </c>
      <c r="AC19" s="26">
        <v>29.39</v>
      </c>
      <c r="AD19" s="26">
        <v>0.71</v>
      </c>
      <c r="AE19" s="26">
        <v>0.06</v>
      </c>
      <c r="AF19" s="26">
        <v>0.04</v>
      </c>
      <c r="AG19" s="26">
        <v>1.02</v>
      </c>
      <c r="AH19" s="26">
        <v>2.23</v>
      </c>
      <c r="AI19" s="26">
        <v>0</v>
      </c>
      <c r="AJ19" s="26">
        <v>0</v>
      </c>
      <c r="AK19" s="26">
        <v>218.71</v>
      </c>
      <c r="AL19" s="26">
        <v>195.14</v>
      </c>
      <c r="AM19" s="26">
        <v>290.19</v>
      </c>
      <c r="AN19" s="26">
        <v>177.63</v>
      </c>
      <c r="AO19" s="26">
        <v>71.05</v>
      </c>
      <c r="AP19" s="26">
        <v>124.8</v>
      </c>
      <c r="AQ19" s="26">
        <v>59.99</v>
      </c>
      <c r="AR19" s="26">
        <v>271.63</v>
      </c>
      <c r="AS19" s="26">
        <v>189.13</v>
      </c>
      <c r="AT19" s="26">
        <v>165.35</v>
      </c>
      <c r="AU19" s="26">
        <v>348.51</v>
      </c>
      <c r="AV19" s="26">
        <v>89.17</v>
      </c>
      <c r="AW19" s="26">
        <v>171.18</v>
      </c>
      <c r="AX19" s="26">
        <v>1887.29</v>
      </c>
      <c r="AY19" s="26">
        <v>0</v>
      </c>
      <c r="AZ19" s="26">
        <v>565.79999999999995</v>
      </c>
      <c r="BA19" s="26">
        <v>242.58</v>
      </c>
      <c r="BB19" s="26">
        <v>130.51</v>
      </c>
      <c r="BC19" s="26">
        <v>100.22</v>
      </c>
      <c r="BD19" s="26">
        <v>0.16</v>
      </c>
      <c r="BE19" s="26">
        <v>0.04</v>
      </c>
      <c r="BF19" s="26">
        <v>0.03</v>
      </c>
      <c r="BG19" s="26">
        <v>0.08</v>
      </c>
      <c r="BH19" s="26">
        <v>0.11</v>
      </c>
      <c r="BI19" s="26">
        <v>0.35</v>
      </c>
      <c r="BJ19" s="26">
        <v>0</v>
      </c>
      <c r="BK19" s="26">
        <v>1.25</v>
      </c>
      <c r="BL19" s="26">
        <v>0</v>
      </c>
      <c r="BM19" s="26">
        <v>0.35</v>
      </c>
      <c r="BN19" s="26">
        <v>0</v>
      </c>
      <c r="BO19" s="26">
        <v>0</v>
      </c>
      <c r="BP19" s="26">
        <v>0</v>
      </c>
      <c r="BQ19" s="26">
        <v>0.04</v>
      </c>
      <c r="BR19" s="26">
        <v>0.13</v>
      </c>
      <c r="BS19" s="26">
        <v>1.06</v>
      </c>
      <c r="BT19" s="26">
        <v>0</v>
      </c>
      <c r="BU19" s="26">
        <v>0</v>
      </c>
      <c r="BV19" s="26">
        <v>0.25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153.12</v>
      </c>
      <c r="CC19" s="25">
        <v>7.09</v>
      </c>
      <c r="CE19" s="23">
        <v>29.12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4.3</v>
      </c>
    </row>
    <row r="20" spans="1:96" s="23" customFormat="1">
      <c r="A20" s="23" t="str">
        <f>"437"</f>
        <v>437</v>
      </c>
      <c r="B20" s="24" t="s">
        <v>102</v>
      </c>
      <c r="C20" s="25" t="str">
        <f>"100"</f>
        <v>100</v>
      </c>
      <c r="D20" s="25">
        <v>14.3</v>
      </c>
      <c r="E20" s="25">
        <v>13.76</v>
      </c>
      <c r="F20" s="25">
        <v>3.91</v>
      </c>
      <c r="G20" s="25">
        <v>0.9</v>
      </c>
      <c r="H20" s="25">
        <v>3.32</v>
      </c>
      <c r="I20" s="25">
        <v>105.29538482323244</v>
      </c>
      <c r="J20" s="26">
        <v>0.84</v>
      </c>
      <c r="K20" s="26">
        <v>0.59</v>
      </c>
      <c r="L20" s="26">
        <v>0</v>
      </c>
      <c r="M20" s="26">
        <v>0</v>
      </c>
      <c r="N20" s="26">
        <v>1.38</v>
      </c>
      <c r="O20" s="26">
        <v>1.61</v>
      </c>
      <c r="P20" s="26">
        <v>0.33</v>
      </c>
      <c r="Q20" s="26">
        <v>0</v>
      </c>
      <c r="R20" s="26">
        <v>0</v>
      </c>
      <c r="S20" s="26">
        <v>0.13</v>
      </c>
      <c r="T20" s="26">
        <v>1.57</v>
      </c>
      <c r="U20" s="26">
        <v>254.76</v>
      </c>
      <c r="V20" s="26">
        <v>277.17</v>
      </c>
      <c r="W20" s="26">
        <v>10.94</v>
      </c>
      <c r="X20" s="26">
        <v>24.19</v>
      </c>
      <c r="Y20" s="26">
        <v>189.72</v>
      </c>
      <c r="Z20" s="26">
        <v>4.32</v>
      </c>
      <c r="AA20" s="26">
        <v>15.39</v>
      </c>
      <c r="AB20" s="26">
        <v>440.45</v>
      </c>
      <c r="AC20" s="26">
        <v>104.47</v>
      </c>
      <c r="AD20" s="26">
        <v>0.95</v>
      </c>
      <c r="AE20" s="26">
        <v>0.24</v>
      </c>
      <c r="AF20" s="26">
        <v>0.55000000000000004</v>
      </c>
      <c r="AG20" s="26">
        <v>3.98</v>
      </c>
      <c r="AH20" s="26">
        <v>8.1199999999999992</v>
      </c>
      <c r="AI20" s="26">
        <v>1.87</v>
      </c>
      <c r="AJ20" s="26">
        <v>0</v>
      </c>
      <c r="AK20" s="26">
        <v>11.66</v>
      </c>
      <c r="AL20" s="26">
        <v>10.49</v>
      </c>
      <c r="AM20" s="26">
        <v>18.920000000000002</v>
      </c>
      <c r="AN20" s="26">
        <v>6.71</v>
      </c>
      <c r="AO20" s="26">
        <v>3.61</v>
      </c>
      <c r="AP20" s="26">
        <v>7.82</v>
      </c>
      <c r="AQ20" s="26">
        <v>2.44</v>
      </c>
      <c r="AR20" s="26">
        <v>11.87</v>
      </c>
      <c r="AS20" s="26">
        <v>8.7799999999999994</v>
      </c>
      <c r="AT20" s="26">
        <v>10.06</v>
      </c>
      <c r="AU20" s="26">
        <v>12.01</v>
      </c>
      <c r="AV20" s="26">
        <v>4.8099999999999996</v>
      </c>
      <c r="AW20" s="26">
        <v>8.56</v>
      </c>
      <c r="AX20" s="26">
        <v>74.62</v>
      </c>
      <c r="AY20" s="26">
        <v>0</v>
      </c>
      <c r="AZ20" s="26">
        <v>21.98</v>
      </c>
      <c r="BA20" s="26">
        <v>11.94</v>
      </c>
      <c r="BB20" s="26">
        <v>6.02</v>
      </c>
      <c r="BC20" s="26">
        <v>4.7300000000000004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0.06</v>
      </c>
      <c r="BL20" s="26">
        <v>0</v>
      </c>
      <c r="BM20" s="26">
        <v>0.04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0.21</v>
      </c>
      <c r="BT20" s="26">
        <v>0</v>
      </c>
      <c r="BU20" s="26">
        <v>0</v>
      </c>
      <c r="BV20" s="26">
        <v>0.52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80.03</v>
      </c>
      <c r="CC20" s="25">
        <v>42.93</v>
      </c>
      <c r="CE20" s="23">
        <v>88.8</v>
      </c>
      <c r="CG20" s="23">
        <v>18.559999999999999</v>
      </c>
      <c r="CH20" s="23">
        <v>12.08</v>
      </c>
      <c r="CI20" s="23">
        <v>15.32</v>
      </c>
      <c r="CJ20" s="23">
        <v>2437.42</v>
      </c>
      <c r="CK20" s="23">
        <v>1534.49</v>
      </c>
      <c r="CL20" s="23">
        <v>1985.96</v>
      </c>
      <c r="CM20" s="23">
        <v>60.24</v>
      </c>
      <c r="CN20" s="23">
        <v>59.85</v>
      </c>
      <c r="CO20" s="23">
        <v>60.06</v>
      </c>
      <c r="CP20" s="23">
        <v>0</v>
      </c>
      <c r="CQ20" s="23">
        <v>0.45</v>
      </c>
      <c r="CR20" s="23">
        <v>26.02</v>
      </c>
    </row>
    <row r="21" spans="1:96" s="23" customFormat="1">
      <c r="A21" s="23" t="str">
        <f>"2"</f>
        <v>2</v>
      </c>
      <c r="B21" s="24" t="s">
        <v>95</v>
      </c>
      <c r="C21" s="25" t="str">
        <f>"41,4"</f>
        <v>41,4</v>
      </c>
      <c r="D21" s="25">
        <v>2.74</v>
      </c>
      <c r="E21" s="25">
        <v>0</v>
      </c>
      <c r="F21" s="25">
        <v>0.27</v>
      </c>
      <c r="G21" s="25">
        <v>0.27</v>
      </c>
      <c r="H21" s="25">
        <v>19.420000000000002</v>
      </c>
      <c r="I21" s="25">
        <v>92.695013999999986</v>
      </c>
      <c r="J21" s="26">
        <v>0</v>
      </c>
      <c r="K21" s="26">
        <v>0</v>
      </c>
      <c r="L21" s="26">
        <v>0</v>
      </c>
      <c r="M21" s="26">
        <v>0</v>
      </c>
      <c r="N21" s="26">
        <v>0.46</v>
      </c>
      <c r="O21" s="26">
        <v>18.88</v>
      </c>
      <c r="P21" s="26">
        <v>0.08</v>
      </c>
      <c r="Q21" s="26">
        <v>0</v>
      </c>
      <c r="R21" s="26">
        <v>0</v>
      </c>
      <c r="S21" s="26">
        <v>0</v>
      </c>
      <c r="T21" s="26">
        <v>0.75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132.19</v>
      </c>
      <c r="AL21" s="26">
        <v>137.59</v>
      </c>
      <c r="AM21" s="26">
        <v>210.71</v>
      </c>
      <c r="AN21" s="26">
        <v>69.87</v>
      </c>
      <c r="AO21" s="26">
        <v>41.42</v>
      </c>
      <c r="AP21" s="26">
        <v>82.84</v>
      </c>
      <c r="AQ21" s="26">
        <v>31.34</v>
      </c>
      <c r="AR21" s="26">
        <v>149.83000000000001</v>
      </c>
      <c r="AS21" s="26">
        <v>92.93</v>
      </c>
      <c r="AT21" s="26">
        <v>129.66</v>
      </c>
      <c r="AU21" s="26">
        <v>106.97</v>
      </c>
      <c r="AV21" s="26">
        <v>56.19</v>
      </c>
      <c r="AW21" s="26">
        <v>99.41</v>
      </c>
      <c r="AX21" s="26">
        <v>831.3</v>
      </c>
      <c r="AY21" s="26">
        <v>0</v>
      </c>
      <c r="AZ21" s="26">
        <v>270.86</v>
      </c>
      <c r="BA21" s="26">
        <v>117.78</v>
      </c>
      <c r="BB21" s="26">
        <v>78.16</v>
      </c>
      <c r="BC21" s="26">
        <v>61.95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16.190000000000001</v>
      </c>
      <c r="CC21" s="25">
        <v>2.3199999999999998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1.93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105</v>
      </c>
      <c r="C24" s="29"/>
      <c r="D24" s="29">
        <v>28.92</v>
      </c>
      <c r="E24" s="29">
        <v>15.51</v>
      </c>
      <c r="F24" s="29">
        <v>16.760000000000002</v>
      </c>
      <c r="G24" s="29">
        <v>8.23</v>
      </c>
      <c r="H24" s="29">
        <v>112.55</v>
      </c>
      <c r="I24" s="29">
        <v>696.16</v>
      </c>
      <c r="J24" s="30">
        <v>5.16</v>
      </c>
      <c r="K24" s="30">
        <v>4.5999999999999996</v>
      </c>
      <c r="L24" s="30">
        <v>0</v>
      </c>
      <c r="M24" s="30">
        <v>0</v>
      </c>
      <c r="N24" s="30">
        <v>26.35</v>
      </c>
      <c r="O24" s="30">
        <v>73.31</v>
      </c>
      <c r="P24" s="30">
        <v>12.9</v>
      </c>
      <c r="Q24" s="30">
        <v>0</v>
      </c>
      <c r="R24" s="30">
        <v>0</v>
      </c>
      <c r="S24" s="30">
        <v>1.05</v>
      </c>
      <c r="T24" s="30">
        <v>6.91</v>
      </c>
      <c r="U24" s="30">
        <v>814.54</v>
      </c>
      <c r="V24" s="30">
        <v>1267.32</v>
      </c>
      <c r="W24" s="30">
        <v>115.16</v>
      </c>
      <c r="X24" s="30">
        <v>122.48</v>
      </c>
      <c r="Y24" s="30">
        <v>534.96</v>
      </c>
      <c r="Z24" s="30">
        <v>8.23</v>
      </c>
      <c r="AA24" s="30">
        <v>65.34</v>
      </c>
      <c r="AB24" s="30">
        <v>10798.58</v>
      </c>
      <c r="AC24" s="30">
        <v>2000.37</v>
      </c>
      <c r="AD24" s="30">
        <v>6.19</v>
      </c>
      <c r="AE24" s="30">
        <v>0.46</v>
      </c>
      <c r="AF24" s="30">
        <v>0.78</v>
      </c>
      <c r="AG24" s="30">
        <v>7.11</v>
      </c>
      <c r="AH24" s="30">
        <v>14.11</v>
      </c>
      <c r="AI24" s="30">
        <v>10.82</v>
      </c>
      <c r="AJ24" s="30">
        <v>0</v>
      </c>
      <c r="AK24" s="30">
        <v>575.42999999999995</v>
      </c>
      <c r="AL24" s="30">
        <v>520.75</v>
      </c>
      <c r="AM24" s="30">
        <v>808.14</v>
      </c>
      <c r="AN24" s="30">
        <v>479.65</v>
      </c>
      <c r="AO24" s="30">
        <v>201.99</v>
      </c>
      <c r="AP24" s="30">
        <v>382.17</v>
      </c>
      <c r="AQ24" s="30">
        <v>153.76</v>
      </c>
      <c r="AR24" s="30">
        <v>639.74</v>
      </c>
      <c r="AS24" s="30">
        <v>513.55999999999995</v>
      </c>
      <c r="AT24" s="30">
        <v>588.15</v>
      </c>
      <c r="AU24" s="30">
        <v>868.94</v>
      </c>
      <c r="AV24" s="30">
        <v>237.96</v>
      </c>
      <c r="AW24" s="30">
        <v>441.53</v>
      </c>
      <c r="AX24" s="30">
        <v>3644.75</v>
      </c>
      <c r="AY24" s="30">
        <v>1.79</v>
      </c>
      <c r="AZ24" s="30">
        <v>1056.29</v>
      </c>
      <c r="BA24" s="30">
        <v>591.75</v>
      </c>
      <c r="BB24" s="30">
        <v>343.4</v>
      </c>
      <c r="BC24" s="30">
        <v>247.66</v>
      </c>
      <c r="BD24" s="30">
        <v>0.16</v>
      </c>
      <c r="BE24" s="30">
        <v>0.04</v>
      </c>
      <c r="BF24" s="30">
        <v>0.03</v>
      </c>
      <c r="BG24" s="30">
        <v>0.08</v>
      </c>
      <c r="BH24" s="30">
        <v>0.11</v>
      </c>
      <c r="BI24" s="30">
        <v>0.35</v>
      </c>
      <c r="BJ24" s="30">
        <v>0</v>
      </c>
      <c r="BK24" s="30">
        <v>1.76</v>
      </c>
      <c r="BL24" s="30">
        <v>0</v>
      </c>
      <c r="BM24" s="30">
        <v>0.63</v>
      </c>
      <c r="BN24" s="30">
        <v>0.02</v>
      </c>
      <c r="BO24" s="30">
        <v>0.05</v>
      </c>
      <c r="BP24" s="30">
        <v>0</v>
      </c>
      <c r="BQ24" s="30">
        <v>0.04</v>
      </c>
      <c r="BR24" s="30">
        <v>0.13</v>
      </c>
      <c r="BS24" s="30">
        <v>2.76</v>
      </c>
      <c r="BT24" s="30">
        <v>0</v>
      </c>
      <c r="BU24" s="30">
        <v>0</v>
      </c>
      <c r="BV24" s="30">
        <v>4.46</v>
      </c>
      <c r="BW24" s="30">
        <v>0.04</v>
      </c>
      <c r="BX24" s="30">
        <v>0</v>
      </c>
      <c r="BY24" s="30">
        <v>0</v>
      </c>
      <c r="BZ24" s="30">
        <v>0</v>
      </c>
      <c r="CA24" s="30">
        <v>0</v>
      </c>
      <c r="CB24" s="30">
        <v>731.86</v>
      </c>
      <c r="CC24" s="29">
        <f>SUM($CC$16:$CC$23)</f>
        <v>79.179999999999993</v>
      </c>
      <c r="CD24" s="27">
        <f>$I$24/$I$49*100</f>
        <v>21.077554233465037</v>
      </c>
      <c r="CE24" s="27">
        <v>1865.11</v>
      </c>
      <c r="CG24" s="27">
        <v>26.55</v>
      </c>
      <c r="CH24" s="27">
        <v>19.98</v>
      </c>
      <c r="CI24" s="27">
        <v>23.26</v>
      </c>
      <c r="CJ24" s="27">
        <v>4605.3100000000004</v>
      </c>
      <c r="CK24" s="27">
        <v>2316</v>
      </c>
      <c r="CL24" s="27">
        <v>3460.66</v>
      </c>
      <c r="CM24" s="27">
        <v>85.57</v>
      </c>
      <c r="CN24" s="27">
        <v>79.61</v>
      </c>
      <c r="CO24" s="27">
        <v>82.61</v>
      </c>
      <c r="CP24" s="27">
        <v>7.4</v>
      </c>
      <c r="CQ24" s="27">
        <v>1.45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"16/1"</f>
        <v>16/1</v>
      </c>
      <c r="B27" s="20" t="s">
        <v>108</v>
      </c>
      <c r="C27" s="21" t="str">
        <f>"30"</f>
        <v>30</v>
      </c>
      <c r="D27" s="21">
        <v>9.6</v>
      </c>
      <c r="E27" s="21">
        <v>0</v>
      </c>
      <c r="F27" s="21">
        <v>9</v>
      </c>
      <c r="G27" s="21">
        <v>0</v>
      </c>
      <c r="H27" s="21">
        <v>18.3</v>
      </c>
      <c r="I27" s="21">
        <v>188.94</v>
      </c>
      <c r="J27" s="22">
        <v>0</v>
      </c>
      <c r="K27" s="22">
        <v>0</v>
      </c>
      <c r="L27" s="22">
        <v>0</v>
      </c>
      <c r="M27" s="22">
        <v>0</v>
      </c>
      <c r="N27" s="22">
        <v>18.3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6.5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5.41</v>
      </c>
    </row>
    <row r="28" spans="1:96" s="27" customFormat="1" ht="11.4">
      <c r="B28" s="28" t="s">
        <v>109</v>
      </c>
      <c r="C28" s="29"/>
      <c r="D28" s="29">
        <v>10.6</v>
      </c>
      <c r="E28" s="29">
        <v>0</v>
      </c>
      <c r="F28" s="29">
        <v>9.1999999999999993</v>
      </c>
      <c r="G28" s="29">
        <v>0</v>
      </c>
      <c r="H28" s="29">
        <v>38.9</v>
      </c>
      <c r="I28" s="29">
        <v>275.42</v>
      </c>
      <c r="J28" s="30">
        <v>0</v>
      </c>
      <c r="K28" s="30">
        <v>0</v>
      </c>
      <c r="L28" s="30">
        <v>0</v>
      </c>
      <c r="M28" s="30">
        <v>0</v>
      </c>
      <c r="N28" s="30">
        <v>38.1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17.59</v>
      </c>
      <c r="CD28" s="27">
        <f>$I$28/$I$49*100</f>
        <v>8.3388588643141546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"5/6"</f>
        <v>5/6</v>
      </c>
      <c r="B31" s="24" t="s">
        <v>94</v>
      </c>
      <c r="C31" s="25" t="str">
        <f>"150"</f>
        <v>150</v>
      </c>
      <c r="D31" s="25">
        <v>12.83</v>
      </c>
      <c r="E31" s="25">
        <v>11.56</v>
      </c>
      <c r="F31" s="25">
        <v>11.72</v>
      </c>
      <c r="G31" s="25">
        <v>1.63</v>
      </c>
      <c r="H31" s="25">
        <v>9.34</v>
      </c>
      <c r="I31" s="25">
        <v>188.51386000000002</v>
      </c>
      <c r="J31" s="26">
        <v>4.6900000000000004</v>
      </c>
      <c r="K31" s="26">
        <v>0.98</v>
      </c>
      <c r="L31" s="26">
        <v>0</v>
      </c>
      <c r="M31" s="26">
        <v>0</v>
      </c>
      <c r="N31" s="26">
        <v>4.37</v>
      </c>
      <c r="O31" s="26">
        <v>1.97</v>
      </c>
      <c r="P31" s="26">
        <v>3.01</v>
      </c>
      <c r="Q31" s="26">
        <v>0</v>
      </c>
      <c r="R31" s="26">
        <v>0</v>
      </c>
      <c r="S31" s="26">
        <v>0.34</v>
      </c>
      <c r="T31" s="26">
        <v>3.03</v>
      </c>
      <c r="U31" s="26">
        <v>727.77</v>
      </c>
      <c r="V31" s="26">
        <v>200.38</v>
      </c>
      <c r="W31" s="26">
        <v>178.87</v>
      </c>
      <c r="X31" s="26">
        <v>27.75</v>
      </c>
      <c r="Y31" s="26">
        <v>221.97</v>
      </c>
      <c r="Z31" s="26">
        <v>1.87</v>
      </c>
      <c r="AA31" s="26">
        <v>113.05</v>
      </c>
      <c r="AB31" s="26">
        <v>209.77</v>
      </c>
      <c r="AC31" s="26">
        <v>232.23</v>
      </c>
      <c r="AD31" s="26">
        <v>1.21</v>
      </c>
      <c r="AE31" s="26">
        <v>0.1</v>
      </c>
      <c r="AF31" s="26">
        <v>0.32</v>
      </c>
      <c r="AG31" s="26">
        <v>0.53</v>
      </c>
      <c r="AH31" s="26">
        <v>4.09</v>
      </c>
      <c r="AI31" s="26">
        <v>2.97</v>
      </c>
      <c r="AJ31" s="26">
        <v>0</v>
      </c>
      <c r="AK31" s="26">
        <v>785.87</v>
      </c>
      <c r="AL31" s="26">
        <v>597.48</v>
      </c>
      <c r="AM31" s="26">
        <v>1078.6300000000001</v>
      </c>
      <c r="AN31" s="26">
        <v>912.67</v>
      </c>
      <c r="AO31" s="26">
        <v>347.16</v>
      </c>
      <c r="AP31" s="26">
        <v>592.51</v>
      </c>
      <c r="AQ31" s="26">
        <v>226.22</v>
      </c>
      <c r="AR31" s="26">
        <v>642.13</v>
      </c>
      <c r="AS31" s="26">
        <v>552.72</v>
      </c>
      <c r="AT31" s="26">
        <v>736.58</v>
      </c>
      <c r="AU31" s="26">
        <v>1134.1300000000001</v>
      </c>
      <c r="AV31" s="26">
        <v>389.94</v>
      </c>
      <c r="AW31" s="26">
        <v>376.33</v>
      </c>
      <c r="AX31" s="26">
        <v>1708.5</v>
      </c>
      <c r="AY31" s="26">
        <v>7.9</v>
      </c>
      <c r="AZ31" s="26">
        <v>565.76</v>
      </c>
      <c r="BA31" s="26">
        <v>753.72</v>
      </c>
      <c r="BB31" s="26">
        <v>553.95000000000005</v>
      </c>
      <c r="BC31" s="26">
        <v>217.06</v>
      </c>
      <c r="BD31" s="26">
        <v>0</v>
      </c>
      <c r="BE31" s="26">
        <v>0.01</v>
      </c>
      <c r="BF31" s="26">
        <v>0.04</v>
      </c>
      <c r="BG31" s="26">
        <v>0.12</v>
      </c>
      <c r="BH31" s="26">
        <v>0.11</v>
      </c>
      <c r="BI31" s="26">
        <v>0.24</v>
      </c>
      <c r="BJ31" s="26">
        <v>0.03</v>
      </c>
      <c r="BK31" s="26">
        <v>0.69</v>
      </c>
      <c r="BL31" s="26">
        <v>0.02</v>
      </c>
      <c r="BM31" s="26">
        <v>0.39</v>
      </c>
      <c r="BN31" s="26">
        <v>0.02</v>
      </c>
      <c r="BO31" s="26">
        <v>0.01</v>
      </c>
      <c r="BP31" s="26">
        <v>0</v>
      </c>
      <c r="BQ31" s="26">
        <v>0.04</v>
      </c>
      <c r="BR31" s="26">
        <v>0.05</v>
      </c>
      <c r="BS31" s="26">
        <v>0.98</v>
      </c>
      <c r="BT31" s="26">
        <v>0</v>
      </c>
      <c r="BU31" s="26">
        <v>0</v>
      </c>
      <c r="BV31" s="26">
        <v>0.96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146.22</v>
      </c>
      <c r="CC31" s="25">
        <v>53.97</v>
      </c>
      <c r="CE31" s="23">
        <v>148.01</v>
      </c>
      <c r="CG31" s="23">
        <v>41.38</v>
      </c>
      <c r="CH31" s="23">
        <v>23.69</v>
      </c>
      <c r="CI31" s="23">
        <v>32.53</v>
      </c>
      <c r="CJ31" s="23">
        <v>2405.4699999999998</v>
      </c>
      <c r="CK31" s="23">
        <v>1523.8</v>
      </c>
      <c r="CL31" s="23">
        <v>1964.63</v>
      </c>
      <c r="CM31" s="23">
        <v>12.08</v>
      </c>
      <c r="CN31" s="23">
        <v>5.89</v>
      </c>
      <c r="CO31" s="23">
        <v>8.98</v>
      </c>
      <c r="CP31" s="23">
        <v>0</v>
      </c>
      <c r="CQ31" s="23">
        <v>0.75</v>
      </c>
      <c r="CR31" s="23">
        <v>32.71</v>
      </c>
    </row>
    <row r="32" spans="1:96" s="23" customFormat="1">
      <c r="A32" s="23" t="str">
        <f>"200"</f>
        <v>200</v>
      </c>
      <c r="B32" s="24" t="s">
        <v>93</v>
      </c>
      <c r="C32" s="25" t="str">
        <f>"200"</f>
        <v>200</v>
      </c>
      <c r="D32" s="25">
        <v>6.15</v>
      </c>
      <c r="E32" s="25">
        <v>2.88</v>
      </c>
      <c r="F32" s="25">
        <v>8.2200000000000006</v>
      </c>
      <c r="G32" s="25">
        <v>0.78</v>
      </c>
      <c r="H32" s="25">
        <v>33.729999999999997</v>
      </c>
      <c r="I32" s="25">
        <v>231.86929480519512</v>
      </c>
      <c r="J32" s="26">
        <v>4.9000000000000004</v>
      </c>
      <c r="K32" s="26">
        <v>0.13</v>
      </c>
      <c r="L32" s="26">
        <v>0</v>
      </c>
      <c r="M32" s="26">
        <v>0</v>
      </c>
      <c r="N32" s="26">
        <v>9.8699999999999992</v>
      </c>
      <c r="O32" s="26">
        <v>22.75</v>
      </c>
      <c r="P32" s="26">
        <v>1.1100000000000001</v>
      </c>
      <c r="Q32" s="26">
        <v>0</v>
      </c>
      <c r="R32" s="26">
        <v>0</v>
      </c>
      <c r="S32" s="26">
        <v>0.1</v>
      </c>
      <c r="T32" s="26">
        <v>1.04</v>
      </c>
      <c r="U32" s="26">
        <v>53.96</v>
      </c>
      <c r="V32" s="26">
        <v>202.37</v>
      </c>
      <c r="W32" s="26">
        <v>124.11</v>
      </c>
      <c r="X32" s="26">
        <v>36.130000000000003</v>
      </c>
      <c r="Y32" s="26">
        <v>149.09</v>
      </c>
      <c r="Z32" s="26">
        <v>0.78</v>
      </c>
      <c r="AA32" s="26">
        <v>50.76</v>
      </c>
      <c r="AB32" s="26">
        <v>32.299999999999997</v>
      </c>
      <c r="AC32" s="26">
        <v>56.63</v>
      </c>
      <c r="AD32" s="26">
        <v>0.17</v>
      </c>
      <c r="AE32" s="26">
        <v>0.11</v>
      </c>
      <c r="AF32" s="26">
        <v>0.15</v>
      </c>
      <c r="AG32" s="26">
        <v>0.56000000000000005</v>
      </c>
      <c r="AH32" s="26">
        <v>2.23</v>
      </c>
      <c r="AI32" s="26">
        <v>0.52</v>
      </c>
      <c r="AJ32" s="26">
        <v>0</v>
      </c>
      <c r="AK32" s="26">
        <v>315.83</v>
      </c>
      <c r="AL32" s="26">
        <v>292.42</v>
      </c>
      <c r="AM32" s="26">
        <v>661.93</v>
      </c>
      <c r="AN32" s="26">
        <v>314.88</v>
      </c>
      <c r="AO32" s="26">
        <v>154.43</v>
      </c>
      <c r="AP32" s="26">
        <v>242.67</v>
      </c>
      <c r="AQ32" s="26">
        <v>93.41</v>
      </c>
      <c r="AR32" s="26">
        <v>312.44</v>
      </c>
      <c r="AS32" s="26">
        <v>265.93</v>
      </c>
      <c r="AT32" s="26">
        <v>159.86000000000001</v>
      </c>
      <c r="AU32" s="26">
        <v>208.43</v>
      </c>
      <c r="AV32" s="26">
        <v>76.739999999999995</v>
      </c>
      <c r="AW32" s="26">
        <v>106.92</v>
      </c>
      <c r="AX32" s="26">
        <v>611.71</v>
      </c>
      <c r="AY32" s="26">
        <v>0</v>
      </c>
      <c r="AZ32" s="26">
        <v>206.59</v>
      </c>
      <c r="BA32" s="26">
        <v>185.8</v>
      </c>
      <c r="BB32" s="26">
        <v>305.20999999999998</v>
      </c>
      <c r="BC32" s="26">
        <v>81.22</v>
      </c>
      <c r="BD32" s="26">
        <v>0.19</v>
      </c>
      <c r="BE32" s="26">
        <v>0.04</v>
      </c>
      <c r="BF32" s="26">
        <v>0.04</v>
      </c>
      <c r="BG32" s="26">
        <v>0.1</v>
      </c>
      <c r="BH32" s="26">
        <v>0.13</v>
      </c>
      <c r="BI32" s="26">
        <v>0.41</v>
      </c>
      <c r="BJ32" s="26">
        <v>0</v>
      </c>
      <c r="BK32" s="26">
        <v>1.35</v>
      </c>
      <c r="BL32" s="26">
        <v>0</v>
      </c>
      <c r="BM32" s="26">
        <v>0.41</v>
      </c>
      <c r="BN32" s="26">
        <v>0</v>
      </c>
      <c r="BO32" s="26">
        <v>0</v>
      </c>
      <c r="BP32" s="26">
        <v>0</v>
      </c>
      <c r="BQ32" s="26">
        <v>0.04</v>
      </c>
      <c r="BR32" s="26">
        <v>0.15</v>
      </c>
      <c r="BS32" s="26">
        <v>1.33</v>
      </c>
      <c r="BT32" s="26">
        <v>0</v>
      </c>
      <c r="BU32" s="26">
        <v>0</v>
      </c>
      <c r="BV32" s="26">
        <v>0.42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94.62</v>
      </c>
      <c r="CC32" s="25">
        <v>21.15</v>
      </c>
      <c r="CE32" s="23">
        <v>56.14</v>
      </c>
      <c r="CG32" s="23">
        <v>7.94</v>
      </c>
      <c r="CH32" s="23">
        <v>2.54</v>
      </c>
      <c r="CI32" s="23">
        <v>5.24</v>
      </c>
      <c r="CJ32" s="23">
        <v>1421.81</v>
      </c>
      <c r="CK32" s="23">
        <v>642.23</v>
      </c>
      <c r="CL32" s="23">
        <v>1032.02</v>
      </c>
      <c r="CM32" s="23">
        <v>13.95</v>
      </c>
      <c r="CN32" s="23">
        <v>4.79</v>
      </c>
      <c r="CO32" s="23">
        <v>9.3699999999999992</v>
      </c>
      <c r="CP32" s="23">
        <v>4.87</v>
      </c>
      <c r="CQ32" s="23">
        <v>0</v>
      </c>
      <c r="CR32" s="23">
        <v>12.82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111.95049999999998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19" customFormat="1" ht="24">
      <c r="A34" s="19" t="str">
        <f>"32/10"</f>
        <v>32/10</v>
      </c>
      <c r="B34" s="20" t="s">
        <v>96</v>
      </c>
      <c r="C34" s="21" t="str">
        <f>"200"</f>
        <v>200</v>
      </c>
      <c r="D34" s="21">
        <v>3.14</v>
      </c>
      <c r="E34" s="21">
        <v>2.84</v>
      </c>
      <c r="F34" s="21">
        <v>3.21</v>
      </c>
      <c r="G34" s="21">
        <v>7.0000000000000007E-2</v>
      </c>
      <c r="H34" s="21">
        <v>9.5</v>
      </c>
      <c r="I34" s="21">
        <v>77.788600000000002</v>
      </c>
      <c r="J34" s="22">
        <v>2</v>
      </c>
      <c r="K34" s="22">
        <v>0</v>
      </c>
      <c r="L34" s="22">
        <v>0</v>
      </c>
      <c r="M34" s="22">
        <v>0</v>
      </c>
      <c r="N34" s="22">
        <v>9.5</v>
      </c>
      <c r="O34" s="22">
        <v>0</v>
      </c>
      <c r="P34" s="22">
        <v>0</v>
      </c>
      <c r="Q34" s="22">
        <v>0</v>
      </c>
      <c r="R34" s="22">
        <v>0</v>
      </c>
      <c r="S34" s="22">
        <v>0.1</v>
      </c>
      <c r="T34" s="22">
        <v>0.71</v>
      </c>
      <c r="U34" s="22">
        <v>49.55</v>
      </c>
      <c r="V34" s="22">
        <v>144.69</v>
      </c>
      <c r="W34" s="22">
        <v>116.55</v>
      </c>
      <c r="X34" s="22">
        <v>13.3</v>
      </c>
      <c r="Y34" s="22">
        <v>83.7</v>
      </c>
      <c r="Z34" s="22">
        <v>0.11</v>
      </c>
      <c r="AA34" s="22">
        <v>20</v>
      </c>
      <c r="AB34" s="22">
        <v>9</v>
      </c>
      <c r="AC34" s="22">
        <v>22</v>
      </c>
      <c r="AD34" s="22">
        <v>0</v>
      </c>
      <c r="AE34" s="22">
        <v>0.03</v>
      </c>
      <c r="AF34" s="22">
        <v>0.14000000000000001</v>
      </c>
      <c r="AG34" s="22">
        <v>0.09</v>
      </c>
      <c r="AH34" s="22">
        <v>0.8</v>
      </c>
      <c r="AI34" s="22">
        <v>0.52</v>
      </c>
      <c r="AJ34" s="22">
        <v>0</v>
      </c>
      <c r="AK34" s="22">
        <v>159.74</v>
      </c>
      <c r="AL34" s="22">
        <v>157.78</v>
      </c>
      <c r="AM34" s="22">
        <v>270.48</v>
      </c>
      <c r="AN34" s="22">
        <v>217.56</v>
      </c>
      <c r="AO34" s="22">
        <v>72.52</v>
      </c>
      <c r="AP34" s="22">
        <v>127.4</v>
      </c>
      <c r="AQ34" s="22">
        <v>42.14</v>
      </c>
      <c r="AR34" s="22">
        <v>143.08000000000001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180.32</v>
      </c>
      <c r="BC34" s="22">
        <v>25.48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198.55</v>
      </c>
      <c r="CC34" s="21">
        <v>12.86</v>
      </c>
      <c r="CE34" s="19">
        <v>21.5</v>
      </c>
      <c r="CG34" s="19">
        <v>13.77</v>
      </c>
      <c r="CH34" s="19">
        <v>4.93</v>
      </c>
      <c r="CI34" s="19">
        <v>9.35</v>
      </c>
      <c r="CJ34" s="19">
        <v>1007.44</v>
      </c>
      <c r="CK34" s="19">
        <v>363.11</v>
      </c>
      <c r="CL34" s="19">
        <v>685.28</v>
      </c>
      <c r="CM34" s="19">
        <v>41.81</v>
      </c>
      <c r="CN34" s="19">
        <v>19.5</v>
      </c>
      <c r="CO34" s="19">
        <v>30.66</v>
      </c>
      <c r="CP34" s="19">
        <v>5</v>
      </c>
      <c r="CQ34" s="19">
        <v>0</v>
      </c>
      <c r="CR34" s="19">
        <v>7.8</v>
      </c>
    </row>
    <row r="35" spans="1:96" s="27" customFormat="1" ht="11.4">
      <c r="B35" s="28" t="s">
        <v>111</v>
      </c>
      <c r="C35" s="29"/>
      <c r="D35" s="29">
        <v>25.42</v>
      </c>
      <c r="E35" s="29">
        <v>17.28</v>
      </c>
      <c r="F35" s="29">
        <v>23.48</v>
      </c>
      <c r="G35" s="29">
        <v>2.82</v>
      </c>
      <c r="H35" s="29">
        <v>76.02</v>
      </c>
      <c r="I35" s="29">
        <v>610.12</v>
      </c>
      <c r="J35" s="30">
        <v>11.59</v>
      </c>
      <c r="K35" s="30">
        <v>1.1000000000000001</v>
      </c>
      <c r="L35" s="30">
        <v>0</v>
      </c>
      <c r="M35" s="30">
        <v>0</v>
      </c>
      <c r="N35" s="30">
        <v>24.28</v>
      </c>
      <c r="O35" s="30">
        <v>47.51</v>
      </c>
      <c r="P35" s="30">
        <v>4.22</v>
      </c>
      <c r="Q35" s="30">
        <v>0</v>
      </c>
      <c r="R35" s="30">
        <v>0</v>
      </c>
      <c r="S35" s="30">
        <v>0.54</v>
      </c>
      <c r="T35" s="30">
        <v>5.68</v>
      </c>
      <c r="U35" s="30">
        <v>831.28</v>
      </c>
      <c r="V35" s="30">
        <v>547.44000000000005</v>
      </c>
      <c r="W35" s="30">
        <v>419.52</v>
      </c>
      <c r="X35" s="30">
        <v>77.180000000000007</v>
      </c>
      <c r="Y35" s="30">
        <v>454.77</v>
      </c>
      <c r="Z35" s="30">
        <v>2.77</v>
      </c>
      <c r="AA35" s="30">
        <v>183.81</v>
      </c>
      <c r="AB35" s="30">
        <v>251.06</v>
      </c>
      <c r="AC35" s="30">
        <v>310.86</v>
      </c>
      <c r="AD35" s="30">
        <v>1.38</v>
      </c>
      <c r="AE35" s="30">
        <v>0.25</v>
      </c>
      <c r="AF35" s="30">
        <v>0.61</v>
      </c>
      <c r="AG35" s="30">
        <v>1.18</v>
      </c>
      <c r="AH35" s="30">
        <v>7.12</v>
      </c>
      <c r="AI35" s="30">
        <v>4.01</v>
      </c>
      <c r="AJ35" s="30">
        <v>0</v>
      </c>
      <c r="AK35" s="30">
        <v>1421.08</v>
      </c>
      <c r="AL35" s="30">
        <v>1213.8499999999999</v>
      </c>
      <c r="AM35" s="30">
        <v>2265.5100000000002</v>
      </c>
      <c r="AN35" s="30">
        <v>1529.5</v>
      </c>
      <c r="AO35" s="30">
        <v>624.13</v>
      </c>
      <c r="AP35" s="30">
        <v>1062.6300000000001</v>
      </c>
      <c r="AQ35" s="30">
        <v>399.61</v>
      </c>
      <c r="AR35" s="30">
        <v>1278.6099999999999</v>
      </c>
      <c r="AS35" s="30">
        <v>930.88</v>
      </c>
      <c r="AT35" s="30">
        <v>1053.04</v>
      </c>
      <c r="AU35" s="30">
        <v>1471.76</v>
      </c>
      <c r="AV35" s="30">
        <v>534.54</v>
      </c>
      <c r="AW35" s="30">
        <v>603.30999999999995</v>
      </c>
      <c r="AX35" s="30">
        <v>3324.19</v>
      </c>
      <c r="AY35" s="30">
        <v>7.9</v>
      </c>
      <c r="AZ35" s="30">
        <v>1099.48</v>
      </c>
      <c r="BA35" s="30">
        <v>1081.76</v>
      </c>
      <c r="BB35" s="30">
        <v>1133.8699999999999</v>
      </c>
      <c r="BC35" s="30">
        <v>398.58</v>
      </c>
      <c r="BD35" s="30">
        <v>0.19</v>
      </c>
      <c r="BE35" s="30">
        <v>0.05</v>
      </c>
      <c r="BF35" s="30">
        <v>0.08</v>
      </c>
      <c r="BG35" s="30">
        <v>0.22</v>
      </c>
      <c r="BH35" s="30">
        <v>0.24</v>
      </c>
      <c r="BI35" s="30">
        <v>0.65</v>
      </c>
      <c r="BJ35" s="30">
        <v>0.03</v>
      </c>
      <c r="BK35" s="30">
        <v>2.09</v>
      </c>
      <c r="BL35" s="30">
        <v>0.02</v>
      </c>
      <c r="BM35" s="30">
        <v>0.8</v>
      </c>
      <c r="BN35" s="30">
        <v>0.03</v>
      </c>
      <c r="BO35" s="30">
        <v>0.01</v>
      </c>
      <c r="BP35" s="30">
        <v>0</v>
      </c>
      <c r="BQ35" s="30">
        <v>0.08</v>
      </c>
      <c r="BR35" s="30">
        <v>0.2</v>
      </c>
      <c r="BS35" s="30">
        <v>2.34</v>
      </c>
      <c r="BT35" s="30">
        <v>0</v>
      </c>
      <c r="BU35" s="30">
        <v>0</v>
      </c>
      <c r="BV35" s="30">
        <v>1.52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458.94</v>
      </c>
      <c r="CC35" s="29">
        <f>SUM($CC$30:$CC$34)</f>
        <v>90.78</v>
      </c>
      <c r="CD35" s="27">
        <f>$I$35/$I$49*100</f>
        <v>18.472531298726857</v>
      </c>
      <c r="CE35" s="27">
        <v>225.65</v>
      </c>
      <c r="CG35" s="27">
        <v>63.09</v>
      </c>
      <c r="CH35" s="27">
        <v>31.16</v>
      </c>
      <c r="CI35" s="27">
        <v>47.12</v>
      </c>
      <c r="CJ35" s="27">
        <v>5678.26</v>
      </c>
      <c r="CK35" s="27">
        <v>2854.12</v>
      </c>
      <c r="CL35" s="27">
        <v>4266.1899999999996</v>
      </c>
      <c r="CM35" s="27">
        <v>74.59</v>
      </c>
      <c r="CN35" s="27">
        <v>36.92</v>
      </c>
      <c r="CO35" s="27">
        <v>55.76</v>
      </c>
      <c r="CP35" s="27">
        <v>9.8699999999999992</v>
      </c>
      <c r="CQ35" s="27">
        <v>0.75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"16/1"</f>
        <v>16/1</v>
      </c>
      <c r="B37" s="24" t="s">
        <v>99</v>
      </c>
      <c r="C37" s="25" t="str">
        <f>"100"</f>
        <v>100</v>
      </c>
      <c r="D37" s="25">
        <v>1.17</v>
      </c>
      <c r="E37" s="25">
        <v>0</v>
      </c>
      <c r="F37" s="25">
        <v>5.96</v>
      </c>
      <c r="G37" s="25">
        <v>5.96</v>
      </c>
      <c r="H37" s="25">
        <v>11.32</v>
      </c>
      <c r="I37" s="25">
        <v>98.34966399999999</v>
      </c>
      <c r="J37" s="26">
        <v>0.75</v>
      </c>
      <c r="K37" s="26">
        <v>3.9</v>
      </c>
      <c r="L37" s="26">
        <v>0</v>
      </c>
      <c r="M37" s="26">
        <v>0</v>
      </c>
      <c r="N37" s="26">
        <v>8.9700000000000006</v>
      </c>
      <c r="O37" s="26">
        <v>0.18</v>
      </c>
      <c r="P37" s="26">
        <v>2.16</v>
      </c>
      <c r="Q37" s="26">
        <v>0</v>
      </c>
      <c r="R37" s="26">
        <v>0</v>
      </c>
      <c r="S37" s="26">
        <v>0.27</v>
      </c>
      <c r="T37" s="26">
        <v>0.9</v>
      </c>
      <c r="U37" s="26">
        <v>18.96</v>
      </c>
      <c r="V37" s="26">
        <v>180.41</v>
      </c>
      <c r="W37" s="26">
        <v>24.43</v>
      </c>
      <c r="X37" s="26">
        <v>34.26</v>
      </c>
      <c r="Y37" s="26">
        <v>49.71</v>
      </c>
      <c r="Z37" s="26">
        <v>0.64</v>
      </c>
      <c r="AA37" s="26">
        <v>0</v>
      </c>
      <c r="AB37" s="26">
        <v>10819.2</v>
      </c>
      <c r="AC37" s="26">
        <v>1840</v>
      </c>
      <c r="AD37" s="26">
        <v>3.01</v>
      </c>
      <c r="AE37" s="26">
        <v>0.05</v>
      </c>
      <c r="AF37" s="26">
        <v>0.06</v>
      </c>
      <c r="AG37" s="26">
        <v>0.9</v>
      </c>
      <c r="AH37" s="26">
        <v>1.01</v>
      </c>
      <c r="AI37" s="26">
        <v>4.51</v>
      </c>
      <c r="AJ37" s="26">
        <v>0</v>
      </c>
      <c r="AK37" s="26">
        <v>38.770000000000003</v>
      </c>
      <c r="AL37" s="26">
        <v>31.56</v>
      </c>
      <c r="AM37" s="26">
        <v>39.67</v>
      </c>
      <c r="AN37" s="26">
        <v>34.26</v>
      </c>
      <c r="AO37" s="26">
        <v>8.11</v>
      </c>
      <c r="AP37" s="26">
        <v>28.85</v>
      </c>
      <c r="AQ37" s="26">
        <v>7.21</v>
      </c>
      <c r="AR37" s="26">
        <v>27.95</v>
      </c>
      <c r="AS37" s="26">
        <v>43.28</v>
      </c>
      <c r="AT37" s="26">
        <v>36.97</v>
      </c>
      <c r="AU37" s="26">
        <v>121.72</v>
      </c>
      <c r="AV37" s="26">
        <v>12.62</v>
      </c>
      <c r="AW37" s="26">
        <v>26.15</v>
      </c>
      <c r="AX37" s="26">
        <v>211.88</v>
      </c>
      <c r="AY37" s="26">
        <v>0</v>
      </c>
      <c r="AZ37" s="26">
        <v>27.05</v>
      </c>
      <c r="BA37" s="26">
        <v>29.75</v>
      </c>
      <c r="BB37" s="26">
        <v>16.23</v>
      </c>
      <c r="BC37" s="26">
        <v>10.82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80.97</v>
      </c>
      <c r="CC37" s="25">
        <v>9.58</v>
      </c>
      <c r="CE37" s="23">
        <v>1803.2</v>
      </c>
      <c r="CG37" s="23">
        <v>3.67</v>
      </c>
      <c r="CH37" s="23">
        <v>3.54</v>
      </c>
      <c r="CI37" s="23">
        <v>3.61</v>
      </c>
      <c r="CJ37" s="23">
        <v>614.63</v>
      </c>
      <c r="CK37" s="23">
        <v>146.19</v>
      </c>
      <c r="CL37" s="23">
        <v>380.41</v>
      </c>
      <c r="CM37" s="23">
        <v>3.23</v>
      </c>
      <c r="CN37" s="23">
        <v>1.89</v>
      </c>
      <c r="CO37" s="23">
        <v>2.56</v>
      </c>
      <c r="CP37" s="23">
        <v>3</v>
      </c>
      <c r="CQ37" s="23">
        <v>0</v>
      </c>
      <c r="CR37" s="23">
        <v>5.8</v>
      </c>
    </row>
    <row r="38" spans="1:96" s="23" customFormat="1">
      <c r="A38" s="23" t="str">
        <f>"80"</f>
        <v>80</v>
      </c>
      <c r="B38" s="24" t="s">
        <v>100</v>
      </c>
      <c r="C38" s="25" t="str">
        <f>"250"</f>
        <v>250</v>
      </c>
      <c r="D38" s="25">
        <v>3.9</v>
      </c>
      <c r="E38" s="25">
        <v>2.16</v>
      </c>
      <c r="F38" s="25">
        <v>4.0199999999999996</v>
      </c>
      <c r="G38" s="25">
        <v>1.68</v>
      </c>
      <c r="H38" s="25">
        <v>14.59</v>
      </c>
      <c r="I38" s="25">
        <v>108.36923560599999</v>
      </c>
      <c r="J38" s="26">
        <v>1.34</v>
      </c>
      <c r="K38" s="26">
        <v>0.98</v>
      </c>
      <c r="L38" s="26">
        <v>0</v>
      </c>
      <c r="M38" s="26">
        <v>0</v>
      </c>
      <c r="N38" s="26">
        <v>2.78</v>
      </c>
      <c r="O38" s="26">
        <v>10.27</v>
      </c>
      <c r="P38" s="26">
        <v>1.54</v>
      </c>
      <c r="Q38" s="26">
        <v>0</v>
      </c>
      <c r="R38" s="26">
        <v>0</v>
      </c>
      <c r="S38" s="26">
        <v>0.26</v>
      </c>
      <c r="T38" s="26">
        <v>2.52</v>
      </c>
      <c r="U38" s="26">
        <v>516.17999999999995</v>
      </c>
      <c r="V38" s="26">
        <v>442.34</v>
      </c>
      <c r="W38" s="26">
        <v>29.81</v>
      </c>
      <c r="X38" s="26">
        <v>23.41</v>
      </c>
      <c r="Y38" s="26">
        <v>82.12</v>
      </c>
      <c r="Z38" s="26">
        <v>1.1599999999999999</v>
      </c>
      <c r="AA38" s="26">
        <v>29.25</v>
      </c>
      <c r="AB38" s="26">
        <v>1320.46</v>
      </c>
      <c r="AC38" s="26">
        <v>347.14</v>
      </c>
      <c r="AD38" s="26">
        <v>0.93</v>
      </c>
      <c r="AE38" s="26">
        <v>0.08</v>
      </c>
      <c r="AF38" s="26">
        <v>0.12</v>
      </c>
      <c r="AG38" s="26">
        <v>0.93</v>
      </c>
      <c r="AH38" s="26">
        <v>2.21</v>
      </c>
      <c r="AI38" s="26">
        <v>6.29</v>
      </c>
      <c r="AJ38" s="26">
        <v>0</v>
      </c>
      <c r="AK38" s="26">
        <v>146.82</v>
      </c>
      <c r="AL38" s="26">
        <v>128.34</v>
      </c>
      <c r="AM38" s="26">
        <v>213.96</v>
      </c>
      <c r="AN38" s="26">
        <v>191.75</v>
      </c>
      <c r="AO38" s="26">
        <v>76.02</v>
      </c>
      <c r="AP38" s="26">
        <v>130.01</v>
      </c>
      <c r="AQ38" s="26">
        <v>47.78</v>
      </c>
      <c r="AR38" s="26">
        <v>137.30000000000001</v>
      </c>
      <c r="AS38" s="26">
        <v>160.85</v>
      </c>
      <c r="AT38" s="26">
        <v>244.13</v>
      </c>
      <c r="AU38" s="26">
        <v>264.02999999999997</v>
      </c>
      <c r="AV38" s="26">
        <v>66.12</v>
      </c>
      <c r="AW38" s="26">
        <v>99.31</v>
      </c>
      <c r="AX38" s="26">
        <v>470.27</v>
      </c>
      <c r="AY38" s="26">
        <v>2.2400000000000002</v>
      </c>
      <c r="AZ38" s="26">
        <v>88.5</v>
      </c>
      <c r="BA38" s="26">
        <v>171.8</v>
      </c>
      <c r="BB38" s="26">
        <v>99.65</v>
      </c>
      <c r="BC38" s="26">
        <v>57.61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0.12</v>
      </c>
      <c r="BL38" s="26">
        <v>0</v>
      </c>
      <c r="BM38" s="26">
        <v>0.06</v>
      </c>
      <c r="BN38" s="26">
        <v>0</v>
      </c>
      <c r="BO38" s="26">
        <v>0.01</v>
      </c>
      <c r="BP38" s="26">
        <v>0</v>
      </c>
      <c r="BQ38" s="26">
        <v>0</v>
      </c>
      <c r="BR38" s="26">
        <v>0</v>
      </c>
      <c r="BS38" s="26">
        <v>0.39</v>
      </c>
      <c r="BT38" s="26">
        <v>0</v>
      </c>
      <c r="BU38" s="26">
        <v>0</v>
      </c>
      <c r="BV38" s="26">
        <v>0.86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242.93</v>
      </c>
      <c r="CC38" s="25">
        <v>16.53</v>
      </c>
      <c r="CE38" s="23">
        <v>249.33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1.25</v>
      </c>
      <c r="CR38" s="23">
        <v>10.02</v>
      </c>
    </row>
    <row r="39" spans="1:96" s="23" customFormat="1">
      <c r="A39" s="23" t="str">
        <f>"297"</f>
        <v>297</v>
      </c>
      <c r="B39" s="24" t="s">
        <v>101</v>
      </c>
      <c r="C39" s="25" t="str">
        <f>"200"</f>
        <v>200</v>
      </c>
      <c r="D39" s="25">
        <v>6.1</v>
      </c>
      <c r="E39" s="25">
        <v>0.02</v>
      </c>
      <c r="F39" s="25">
        <v>4.76</v>
      </c>
      <c r="G39" s="25">
        <v>0.72</v>
      </c>
      <c r="H39" s="25">
        <v>47.18</v>
      </c>
      <c r="I39" s="25">
        <v>250.11685999999997</v>
      </c>
      <c r="J39" s="26">
        <v>2.88</v>
      </c>
      <c r="K39" s="26">
        <v>0.13</v>
      </c>
      <c r="L39" s="26">
        <v>0</v>
      </c>
      <c r="M39" s="26">
        <v>0</v>
      </c>
      <c r="N39" s="26">
        <v>0.63</v>
      </c>
      <c r="O39" s="26">
        <v>41.61</v>
      </c>
      <c r="P39" s="26">
        <v>4.9400000000000004</v>
      </c>
      <c r="Q39" s="26">
        <v>0</v>
      </c>
      <c r="R39" s="26">
        <v>0</v>
      </c>
      <c r="S39" s="26">
        <v>0</v>
      </c>
      <c r="T39" s="26">
        <v>0.61</v>
      </c>
      <c r="U39" s="26">
        <v>6.95</v>
      </c>
      <c r="V39" s="26">
        <v>114.26</v>
      </c>
      <c r="W39" s="26">
        <v>25.16</v>
      </c>
      <c r="X39" s="26">
        <v>25.33</v>
      </c>
      <c r="Y39" s="26">
        <v>201.14</v>
      </c>
      <c r="Z39" s="26">
        <v>1.17</v>
      </c>
      <c r="AA39" s="26">
        <v>29.5</v>
      </c>
      <c r="AB39" s="26">
        <v>17.100000000000001</v>
      </c>
      <c r="AC39" s="26">
        <v>32.65</v>
      </c>
      <c r="AD39" s="26">
        <v>0.78</v>
      </c>
      <c r="AE39" s="26">
        <v>7.0000000000000007E-2</v>
      </c>
      <c r="AF39" s="26">
        <v>0.04</v>
      </c>
      <c r="AG39" s="26">
        <v>1.1299999999999999</v>
      </c>
      <c r="AH39" s="26">
        <v>2.48</v>
      </c>
      <c r="AI39" s="26">
        <v>0</v>
      </c>
      <c r="AJ39" s="26">
        <v>0</v>
      </c>
      <c r="AK39" s="26">
        <v>243.01</v>
      </c>
      <c r="AL39" s="26">
        <v>216.83</v>
      </c>
      <c r="AM39" s="26">
        <v>322.44</v>
      </c>
      <c r="AN39" s="26">
        <v>197.37</v>
      </c>
      <c r="AO39" s="26">
        <v>78.94</v>
      </c>
      <c r="AP39" s="26">
        <v>138.66999999999999</v>
      </c>
      <c r="AQ39" s="26">
        <v>66.66</v>
      </c>
      <c r="AR39" s="26">
        <v>301.81</v>
      </c>
      <c r="AS39" s="26">
        <v>210.14</v>
      </c>
      <c r="AT39" s="26">
        <v>183.72</v>
      </c>
      <c r="AU39" s="26">
        <v>387.23</v>
      </c>
      <c r="AV39" s="26">
        <v>99.08</v>
      </c>
      <c r="AW39" s="26">
        <v>190.2</v>
      </c>
      <c r="AX39" s="26">
        <v>2096.9899999999998</v>
      </c>
      <c r="AY39" s="26">
        <v>0</v>
      </c>
      <c r="AZ39" s="26">
        <v>628.66999999999996</v>
      </c>
      <c r="BA39" s="26">
        <v>269.52999999999997</v>
      </c>
      <c r="BB39" s="26">
        <v>145.01</v>
      </c>
      <c r="BC39" s="26">
        <v>111.36</v>
      </c>
      <c r="BD39" s="26">
        <v>0.18</v>
      </c>
      <c r="BE39" s="26">
        <v>0.04</v>
      </c>
      <c r="BF39" s="26">
        <v>0.04</v>
      </c>
      <c r="BG39" s="26">
        <v>0.09</v>
      </c>
      <c r="BH39" s="26">
        <v>0.12</v>
      </c>
      <c r="BI39" s="26">
        <v>0.38</v>
      </c>
      <c r="BJ39" s="26">
        <v>0</v>
      </c>
      <c r="BK39" s="26">
        <v>1.39</v>
      </c>
      <c r="BL39" s="26">
        <v>0</v>
      </c>
      <c r="BM39" s="26">
        <v>0.39</v>
      </c>
      <c r="BN39" s="26">
        <v>0</v>
      </c>
      <c r="BO39" s="26">
        <v>0</v>
      </c>
      <c r="BP39" s="26">
        <v>0</v>
      </c>
      <c r="BQ39" s="26">
        <v>0.04</v>
      </c>
      <c r="BR39" s="26">
        <v>0.14000000000000001</v>
      </c>
      <c r="BS39" s="26">
        <v>1.18</v>
      </c>
      <c r="BT39" s="26">
        <v>0</v>
      </c>
      <c r="BU39" s="26">
        <v>0</v>
      </c>
      <c r="BV39" s="26">
        <v>0.28000000000000003</v>
      </c>
      <c r="BW39" s="26">
        <v>0.02</v>
      </c>
      <c r="BX39" s="26">
        <v>0</v>
      </c>
      <c r="BY39" s="26">
        <v>0</v>
      </c>
      <c r="BZ39" s="26">
        <v>0</v>
      </c>
      <c r="CA39" s="26">
        <v>0</v>
      </c>
      <c r="CB39" s="26">
        <v>170.13</v>
      </c>
      <c r="CC39" s="25">
        <v>7.87</v>
      </c>
      <c r="CE39" s="23">
        <v>32.35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4.7699999999999996</v>
      </c>
    </row>
    <row r="40" spans="1:96" s="23" customFormat="1">
      <c r="A40" s="23" t="str">
        <f>"437"</f>
        <v>437</v>
      </c>
      <c r="B40" s="24" t="s">
        <v>102</v>
      </c>
      <c r="C40" s="25" t="str">
        <f>"100"</f>
        <v>100</v>
      </c>
      <c r="D40" s="25">
        <v>14.3</v>
      </c>
      <c r="E40" s="25">
        <v>13.76</v>
      </c>
      <c r="F40" s="25">
        <v>3.91</v>
      </c>
      <c r="G40" s="25">
        <v>0.9</v>
      </c>
      <c r="H40" s="25">
        <v>3.32</v>
      </c>
      <c r="I40" s="25">
        <v>105.29538482323234</v>
      </c>
      <c r="J40" s="26">
        <v>0.84</v>
      </c>
      <c r="K40" s="26">
        <v>0.59</v>
      </c>
      <c r="L40" s="26">
        <v>0</v>
      </c>
      <c r="M40" s="26">
        <v>0</v>
      </c>
      <c r="N40" s="26">
        <v>1.38</v>
      </c>
      <c r="O40" s="26">
        <v>1.61</v>
      </c>
      <c r="P40" s="26">
        <v>0.33</v>
      </c>
      <c r="Q40" s="26">
        <v>0</v>
      </c>
      <c r="R40" s="26">
        <v>0</v>
      </c>
      <c r="S40" s="26">
        <v>0.13</v>
      </c>
      <c r="T40" s="26">
        <v>1.57</v>
      </c>
      <c r="U40" s="26">
        <v>254.76</v>
      </c>
      <c r="V40" s="26">
        <v>277.17</v>
      </c>
      <c r="W40" s="26">
        <v>10.94</v>
      </c>
      <c r="X40" s="26">
        <v>24.19</v>
      </c>
      <c r="Y40" s="26">
        <v>189.72</v>
      </c>
      <c r="Z40" s="26">
        <v>4.32</v>
      </c>
      <c r="AA40" s="26">
        <v>15.39</v>
      </c>
      <c r="AB40" s="26">
        <v>440.45</v>
      </c>
      <c r="AC40" s="26">
        <v>104.47</v>
      </c>
      <c r="AD40" s="26">
        <v>0.95</v>
      </c>
      <c r="AE40" s="26">
        <v>0.24</v>
      </c>
      <c r="AF40" s="26">
        <v>0.55000000000000004</v>
      </c>
      <c r="AG40" s="26">
        <v>3.98</v>
      </c>
      <c r="AH40" s="26">
        <v>8.1199999999999992</v>
      </c>
      <c r="AI40" s="26">
        <v>1.87</v>
      </c>
      <c r="AJ40" s="26">
        <v>0</v>
      </c>
      <c r="AK40" s="26">
        <v>11.66</v>
      </c>
      <c r="AL40" s="26">
        <v>10.49</v>
      </c>
      <c r="AM40" s="26">
        <v>18.920000000000002</v>
      </c>
      <c r="AN40" s="26">
        <v>6.71</v>
      </c>
      <c r="AO40" s="26">
        <v>3.61</v>
      </c>
      <c r="AP40" s="26">
        <v>7.82</v>
      </c>
      <c r="AQ40" s="26">
        <v>2.44</v>
      </c>
      <c r="AR40" s="26">
        <v>11.87</v>
      </c>
      <c r="AS40" s="26">
        <v>8.7799999999999994</v>
      </c>
      <c r="AT40" s="26">
        <v>10.06</v>
      </c>
      <c r="AU40" s="26">
        <v>12.01</v>
      </c>
      <c r="AV40" s="26">
        <v>4.8099999999999996</v>
      </c>
      <c r="AW40" s="26">
        <v>8.56</v>
      </c>
      <c r="AX40" s="26">
        <v>74.62</v>
      </c>
      <c r="AY40" s="26">
        <v>0</v>
      </c>
      <c r="AZ40" s="26">
        <v>21.98</v>
      </c>
      <c r="BA40" s="26">
        <v>11.94</v>
      </c>
      <c r="BB40" s="26">
        <v>6.02</v>
      </c>
      <c r="BC40" s="26">
        <v>4.7300000000000004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0.06</v>
      </c>
      <c r="BL40" s="26">
        <v>0</v>
      </c>
      <c r="BM40" s="26">
        <v>0.04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0.21</v>
      </c>
      <c r="BT40" s="26">
        <v>0</v>
      </c>
      <c r="BU40" s="26">
        <v>0</v>
      </c>
      <c r="BV40" s="26">
        <v>0.52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80.03</v>
      </c>
      <c r="CC40" s="25">
        <v>42.93</v>
      </c>
      <c r="CE40" s="23">
        <v>88.8</v>
      </c>
      <c r="CG40" s="23">
        <v>18.559999999999999</v>
      </c>
      <c r="CH40" s="23">
        <v>12.08</v>
      </c>
      <c r="CI40" s="23">
        <v>15.32</v>
      </c>
      <c r="CJ40" s="23">
        <v>2437.42</v>
      </c>
      <c r="CK40" s="23">
        <v>1534.49</v>
      </c>
      <c r="CL40" s="23">
        <v>1985.96</v>
      </c>
      <c r="CM40" s="23">
        <v>60.24</v>
      </c>
      <c r="CN40" s="23">
        <v>59.85</v>
      </c>
      <c r="CO40" s="23">
        <v>60.06</v>
      </c>
      <c r="CP40" s="23">
        <v>0</v>
      </c>
      <c r="CQ40" s="23">
        <v>0.45</v>
      </c>
      <c r="CR40" s="23">
        <v>26.02</v>
      </c>
    </row>
    <row r="41" spans="1:96" s="23" customFormat="1">
      <c r="A41" s="23" t="str">
        <f>"2"</f>
        <v>2</v>
      </c>
      <c r="B41" s="24" t="s">
        <v>95</v>
      </c>
      <c r="C41" s="25" t="str">
        <f>"47,2"</f>
        <v>47,2</v>
      </c>
      <c r="D41" s="25">
        <v>3.12</v>
      </c>
      <c r="E41" s="25">
        <v>0</v>
      </c>
      <c r="F41" s="25">
        <v>0.31</v>
      </c>
      <c r="G41" s="25">
        <v>0.31</v>
      </c>
      <c r="H41" s="25">
        <v>22.14</v>
      </c>
      <c r="I41" s="25">
        <v>105.68127199999999</v>
      </c>
      <c r="J41" s="26">
        <v>0</v>
      </c>
      <c r="K41" s="26">
        <v>0</v>
      </c>
      <c r="L41" s="26">
        <v>0</v>
      </c>
      <c r="M41" s="26">
        <v>0</v>
      </c>
      <c r="N41" s="26">
        <v>0.52</v>
      </c>
      <c r="O41" s="26">
        <v>21.52</v>
      </c>
      <c r="P41" s="26">
        <v>0.09</v>
      </c>
      <c r="Q41" s="26">
        <v>0</v>
      </c>
      <c r="R41" s="26">
        <v>0</v>
      </c>
      <c r="S41" s="26">
        <v>0</v>
      </c>
      <c r="T41" s="26">
        <v>0.85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150.69999999999999</v>
      </c>
      <c r="AL41" s="26">
        <v>156.86000000000001</v>
      </c>
      <c r="AM41" s="26">
        <v>240.22</v>
      </c>
      <c r="AN41" s="26">
        <v>79.66</v>
      </c>
      <c r="AO41" s="26">
        <v>47.22</v>
      </c>
      <c r="AP41" s="26">
        <v>94.45</v>
      </c>
      <c r="AQ41" s="26">
        <v>35.729999999999997</v>
      </c>
      <c r="AR41" s="26">
        <v>170.83</v>
      </c>
      <c r="AS41" s="26">
        <v>105.95</v>
      </c>
      <c r="AT41" s="26">
        <v>147.83000000000001</v>
      </c>
      <c r="AU41" s="26">
        <v>121.96</v>
      </c>
      <c r="AV41" s="26">
        <v>64.06</v>
      </c>
      <c r="AW41" s="26">
        <v>113.34</v>
      </c>
      <c r="AX41" s="26">
        <v>947.76</v>
      </c>
      <c r="AY41" s="26">
        <v>0</v>
      </c>
      <c r="AZ41" s="26">
        <v>308.8</v>
      </c>
      <c r="BA41" s="26">
        <v>134.28</v>
      </c>
      <c r="BB41" s="26">
        <v>89.11</v>
      </c>
      <c r="BC41" s="26">
        <v>70.63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0.13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18.46</v>
      </c>
      <c r="CC41" s="25">
        <v>2.64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2.2000000000000002</v>
      </c>
    </row>
    <row r="42" spans="1:96" s="23" customFormat="1">
      <c r="A42" s="23" t="str">
        <f>"3"</f>
        <v>3</v>
      </c>
      <c r="B42" s="24" t="s">
        <v>103</v>
      </c>
      <c r="C42" s="25" t="str">
        <f>"50,8"</f>
        <v>50,8</v>
      </c>
      <c r="D42" s="25">
        <v>3.35</v>
      </c>
      <c r="E42" s="25">
        <v>0</v>
      </c>
      <c r="F42" s="25">
        <v>0.61</v>
      </c>
      <c r="G42" s="25">
        <v>0.61</v>
      </c>
      <c r="H42" s="25">
        <v>21.18</v>
      </c>
      <c r="I42" s="25">
        <v>98.237039999999979</v>
      </c>
      <c r="J42" s="26">
        <v>0.1</v>
      </c>
      <c r="K42" s="26">
        <v>0</v>
      </c>
      <c r="L42" s="26">
        <v>0</v>
      </c>
      <c r="M42" s="26">
        <v>0</v>
      </c>
      <c r="N42" s="26">
        <v>0.61</v>
      </c>
      <c r="O42" s="26">
        <v>16.36</v>
      </c>
      <c r="P42" s="26">
        <v>4.22</v>
      </c>
      <c r="Q42" s="26">
        <v>0</v>
      </c>
      <c r="R42" s="26">
        <v>0</v>
      </c>
      <c r="S42" s="26">
        <v>0.51</v>
      </c>
      <c r="T42" s="26">
        <v>1.27</v>
      </c>
      <c r="U42" s="26">
        <v>309.88</v>
      </c>
      <c r="V42" s="26">
        <v>124.46</v>
      </c>
      <c r="W42" s="26">
        <v>17.78</v>
      </c>
      <c r="X42" s="26">
        <v>23.88</v>
      </c>
      <c r="Y42" s="26">
        <v>80.260000000000005</v>
      </c>
      <c r="Z42" s="26">
        <v>1.98</v>
      </c>
      <c r="AA42" s="26">
        <v>0</v>
      </c>
      <c r="AB42" s="26">
        <v>2.54</v>
      </c>
      <c r="AC42" s="26">
        <v>0.51</v>
      </c>
      <c r="AD42" s="26">
        <v>0.71</v>
      </c>
      <c r="AE42" s="26">
        <v>0.09</v>
      </c>
      <c r="AF42" s="26">
        <v>0.04</v>
      </c>
      <c r="AG42" s="26">
        <v>0.36</v>
      </c>
      <c r="AH42" s="26">
        <v>1.02</v>
      </c>
      <c r="AI42" s="26">
        <v>0</v>
      </c>
      <c r="AJ42" s="26">
        <v>0</v>
      </c>
      <c r="AK42" s="26">
        <v>0</v>
      </c>
      <c r="AL42" s="26">
        <v>0</v>
      </c>
      <c r="AM42" s="26">
        <v>216.92</v>
      </c>
      <c r="AN42" s="26">
        <v>113.28</v>
      </c>
      <c r="AO42" s="26">
        <v>47.24</v>
      </c>
      <c r="AP42" s="26">
        <v>100.58</v>
      </c>
      <c r="AQ42" s="26">
        <v>40.64</v>
      </c>
      <c r="AR42" s="26">
        <v>188.47</v>
      </c>
      <c r="AS42" s="26">
        <v>150.88</v>
      </c>
      <c r="AT42" s="26">
        <v>147.83000000000001</v>
      </c>
      <c r="AU42" s="26">
        <v>235.71</v>
      </c>
      <c r="AV42" s="26">
        <v>62.99</v>
      </c>
      <c r="AW42" s="26">
        <v>157.47999999999999</v>
      </c>
      <c r="AX42" s="26">
        <v>776.73</v>
      </c>
      <c r="AY42" s="26">
        <v>0</v>
      </c>
      <c r="AZ42" s="26">
        <v>267.20999999999998</v>
      </c>
      <c r="BA42" s="26">
        <v>147.83000000000001</v>
      </c>
      <c r="BB42" s="26">
        <v>91.44</v>
      </c>
      <c r="BC42" s="26">
        <v>66.040000000000006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7.0000000000000007E-2</v>
      </c>
      <c r="BL42" s="26">
        <v>0</v>
      </c>
      <c r="BM42" s="26">
        <v>0.01</v>
      </c>
      <c r="BN42" s="26">
        <v>0.01</v>
      </c>
      <c r="BO42" s="26">
        <v>0</v>
      </c>
      <c r="BP42" s="26">
        <v>0</v>
      </c>
      <c r="BQ42" s="26">
        <v>0</v>
      </c>
      <c r="BR42" s="26">
        <v>0.01</v>
      </c>
      <c r="BS42" s="26">
        <v>0.06</v>
      </c>
      <c r="BT42" s="26">
        <v>0</v>
      </c>
      <c r="BU42" s="26">
        <v>0</v>
      </c>
      <c r="BV42" s="26">
        <v>0.24</v>
      </c>
      <c r="BW42" s="26">
        <v>0.04</v>
      </c>
      <c r="BX42" s="26">
        <v>0</v>
      </c>
      <c r="BY42" s="26">
        <v>0</v>
      </c>
      <c r="BZ42" s="26">
        <v>0</v>
      </c>
      <c r="CA42" s="26">
        <v>0</v>
      </c>
      <c r="CB42" s="26">
        <v>23.88</v>
      </c>
      <c r="CC42" s="25">
        <v>2.95</v>
      </c>
      <c r="CE42" s="23">
        <v>0.42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2.46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113</v>
      </c>
      <c r="C44" s="29"/>
      <c r="D44" s="29">
        <v>32.96</v>
      </c>
      <c r="E44" s="29">
        <v>15.95</v>
      </c>
      <c r="F44" s="29">
        <v>19.64</v>
      </c>
      <c r="G44" s="29">
        <v>10.24</v>
      </c>
      <c r="H44" s="29">
        <v>138.02000000000001</v>
      </c>
      <c r="I44" s="29">
        <v>835.07</v>
      </c>
      <c r="J44" s="30">
        <v>5.93</v>
      </c>
      <c r="K44" s="30">
        <v>5.59</v>
      </c>
      <c r="L44" s="30">
        <v>0</v>
      </c>
      <c r="M44" s="30">
        <v>0</v>
      </c>
      <c r="N44" s="30">
        <v>29.19</v>
      </c>
      <c r="O44" s="30">
        <v>92.13</v>
      </c>
      <c r="P44" s="30">
        <v>16.7</v>
      </c>
      <c r="Q44" s="30">
        <v>0</v>
      </c>
      <c r="R44" s="30">
        <v>0</v>
      </c>
      <c r="S44" s="30">
        <v>1.47</v>
      </c>
      <c r="T44" s="30">
        <v>8.5299999999999994</v>
      </c>
      <c r="U44" s="30">
        <v>1110.1500000000001</v>
      </c>
      <c r="V44" s="30">
        <v>1478.75</v>
      </c>
      <c r="W44" s="30">
        <v>139.31</v>
      </c>
      <c r="X44" s="30">
        <v>151.02000000000001</v>
      </c>
      <c r="Y44" s="30">
        <v>630.11</v>
      </c>
      <c r="Z44" s="30">
        <v>9.9</v>
      </c>
      <c r="AA44" s="30">
        <v>74.14</v>
      </c>
      <c r="AB44" s="30">
        <v>13229.76</v>
      </c>
      <c r="AC44" s="30">
        <v>2441.37</v>
      </c>
      <c r="AD44" s="30">
        <v>7.49</v>
      </c>
      <c r="AE44" s="30">
        <v>0.55000000000000004</v>
      </c>
      <c r="AF44" s="30">
        <v>0.85</v>
      </c>
      <c r="AG44" s="30">
        <v>7.81</v>
      </c>
      <c r="AH44" s="30">
        <v>15.62</v>
      </c>
      <c r="AI44" s="30">
        <v>12.98</v>
      </c>
      <c r="AJ44" s="30">
        <v>0</v>
      </c>
      <c r="AK44" s="30">
        <v>590.96</v>
      </c>
      <c r="AL44" s="30">
        <v>544.09</v>
      </c>
      <c r="AM44" s="30">
        <v>1052.1400000000001</v>
      </c>
      <c r="AN44" s="30">
        <v>623.05999999999995</v>
      </c>
      <c r="AO44" s="30">
        <v>261.16000000000003</v>
      </c>
      <c r="AP44" s="30">
        <v>500.4</v>
      </c>
      <c r="AQ44" s="30">
        <v>200.46</v>
      </c>
      <c r="AR44" s="30">
        <v>838.22</v>
      </c>
      <c r="AS44" s="30">
        <v>679.89</v>
      </c>
      <c r="AT44" s="30">
        <v>770.54</v>
      </c>
      <c r="AU44" s="30">
        <v>1142.71</v>
      </c>
      <c r="AV44" s="30">
        <v>309.68</v>
      </c>
      <c r="AW44" s="30">
        <v>595.04999999999995</v>
      </c>
      <c r="AX44" s="30">
        <v>4578.2700000000004</v>
      </c>
      <c r="AY44" s="30">
        <v>2.2400000000000002</v>
      </c>
      <c r="AZ44" s="30">
        <v>1342.22</v>
      </c>
      <c r="BA44" s="30">
        <v>765.15</v>
      </c>
      <c r="BB44" s="30">
        <v>447.47</v>
      </c>
      <c r="BC44" s="30">
        <v>321.2</v>
      </c>
      <c r="BD44" s="30">
        <v>0.18</v>
      </c>
      <c r="BE44" s="30">
        <v>0.04</v>
      </c>
      <c r="BF44" s="30">
        <v>0.04</v>
      </c>
      <c r="BG44" s="30">
        <v>0.09</v>
      </c>
      <c r="BH44" s="30">
        <v>0.12</v>
      </c>
      <c r="BI44" s="30">
        <v>0.39</v>
      </c>
      <c r="BJ44" s="30">
        <v>0</v>
      </c>
      <c r="BK44" s="30">
        <v>2.04</v>
      </c>
      <c r="BL44" s="30">
        <v>0</v>
      </c>
      <c r="BM44" s="30">
        <v>0.73</v>
      </c>
      <c r="BN44" s="30">
        <v>0.03</v>
      </c>
      <c r="BO44" s="30">
        <v>0.06</v>
      </c>
      <c r="BP44" s="30">
        <v>0</v>
      </c>
      <c r="BQ44" s="30">
        <v>0.04</v>
      </c>
      <c r="BR44" s="30">
        <v>0.15</v>
      </c>
      <c r="BS44" s="30">
        <v>3.27</v>
      </c>
      <c r="BT44" s="30">
        <v>0</v>
      </c>
      <c r="BU44" s="30">
        <v>0</v>
      </c>
      <c r="BV44" s="30">
        <v>5.52</v>
      </c>
      <c r="BW44" s="30">
        <v>7.0000000000000007E-2</v>
      </c>
      <c r="BX44" s="30">
        <v>0</v>
      </c>
      <c r="BY44" s="30">
        <v>0</v>
      </c>
      <c r="BZ44" s="30">
        <v>0</v>
      </c>
      <c r="CA44" s="30">
        <v>0</v>
      </c>
      <c r="CB44" s="30">
        <v>830.4</v>
      </c>
      <c r="CC44" s="29">
        <f>SUM($CC$36:$CC$43)</f>
        <v>87.3</v>
      </c>
      <c r="CD44" s="27">
        <f>$I$44/$I$49*100</f>
        <v>25.283315924126136</v>
      </c>
      <c r="CE44" s="27">
        <v>2279.1</v>
      </c>
      <c r="CG44" s="27">
        <v>22.95</v>
      </c>
      <c r="CH44" s="27">
        <v>16.329999999999998</v>
      </c>
      <c r="CI44" s="27">
        <v>19.64</v>
      </c>
      <c r="CJ44" s="27">
        <v>3844.61</v>
      </c>
      <c r="CK44" s="27">
        <v>1986.69</v>
      </c>
      <c r="CL44" s="27">
        <v>2915.65</v>
      </c>
      <c r="CM44" s="27">
        <v>76.89</v>
      </c>
      <c r="CN44" s="27">
        <v>72.010000000000005</v>
      </c>
      <c r="CO44" s="27">
        <v>74.47</v>
      </c>
      <c r="CP44" s="27">
        <v>8</v>
      </c>
      <c r="CQ44" s="27">
        <v>1.7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"16/1"</f>
        <v>16/1</v>
      </c>
      <c r="B47" s="20" t="s">
        <v>108</v>
      </c>
      <c r="C47" s="21" t="str">
        <f>"50"</f>
        <v>50</v>
      </c>
      <c r="D47" s="21">
        <v>16</v>
      </c>
      <c r="E47" s="21">
        <v>0</v>
      </c>
      <c r="F47" s="21">
        <v>15</v>
      </c>
      <c r="G47" s="21">
        <v>0</v>
      </c>
      <c r="H47" s="21">
        <v>30.5</v>
      </c>
      <c r="I47" s="21">
        <v>314.89999999999998</v>
      </c>
      <c r="J47" s="22">
        <v>0</v>
      </c>
      <c r="K47" s="22">
        <v>0</v>
      </c>
      <c r="L47" s="22">
        <v>0</v>
      </c>
      <c r="M47" s="22">
        <v>0</v>
      </c>
      <c r="N47" s="22">
        <v>30.5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10.83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9.02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12.152534931952708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135.83000000000001</v>
      </c>
      <c r="E49" s="29">
        <v>63.77</v>
      </c>
      <c r="F49" s="29">
        <v>104.01</v>
      </c>
      <c r="G49" s="29">
        <v>23.57</v>
      </c>
      <c r="H49" s="29">
        <v>474.06</v>
      </c>
      <c r="I49" s="29">
        <v>3302.85</v>
      </c>
      <c r="J49" s="30">
        <v>32.43</v>
      </c>
      <c r="K49" s="30">
        <v>12.24</v>
      </c>
      <c r="L49" s="30">
        <v>0</v>
      </c>
      <c r="M49" s="30">
        <v>0</v>
      </c>
      <c r="N49" s="30">
        <v>189.25</v>
      </c>
      <c r="O49" s="30">
        <v>246.7</v>
      </c>
      <c r="P49" s="30">
        <v>38.119999999999997</v>
      </c>
      <c r="Q49" s="30">
        <v>0</v>
      </c>
      <c r="R49" s="30">
        <v>0</v>
      </c>
      <c r="S49" s="30">
        <v>5.53</v>
      </c>
      <c r="T49" s="30">
        <v>26.98</v>
      </c>
      <c r="U49" s="30">
        <v>3500.72</v>
      </c>
      <c r="V49" s="30">
        <v>4243.6400000000003</v>
      </c>
      <c r="W49" s="30">
        <v>1066.6400000000001</v>
      </c>
      <c r="X49" s="30">
        <v>431.13</v>
      </c>
      <c r="Y49" s="30">
        <v>2035.73</v>
      </c>
      <c r="Z49" s="30">
        <v>28.82</v>
      </c>
      <c r="AA49" s="30">
        <v>479.34</v>
      </c>
      <c r="AB49" s="30">
        <v>24494.42</v>
      </c>
      <c r="AC49" s="30">
        <v>5018.33</v>
      </c>
      <c r="AD49" s="30">
        <v>16.649999999999999</v>
      </c>
      <c r="AE49" s="30">
        <v>1.51</v>
      </c>
      <c r="AF49" s="30">
        <v>2.81</v>
      </c>
      <c r="AG49" s="30">
        <v>17.46</v>
      </c>
      <c r="AH49" s="30">
        <v>43.66</v>
      </c>
      <c r="AI49" s="30">
        <v>39.299999999999997</v>
      </c>
      <c r="AJ49" s="30">
        <v>0.8</v>
      </c>
      <c r="AK49" s="30">
        <v>3796.47</v>
      </c>
      <c r="AL49" s="30">
        <v>3316.97</v>
      </c>
      <c r="AM49" s="30">
        <v>6041.81</v>
      </c>
      <c r="AN49" s="30">
        <v>3985.41</v>
      </c>
      <c r="AO49" s="30">
        <v>1615.61</v>
      </c>
      <c r="AP49" s="30">
        <v>2862.34</v>
      </c>
      <c r="AQ49" s="30">
        <v>1093.6300000000001</v>
      </c>
      <c r="AR49" s="30">
        <v>3831.05</v>
      </c>
      <c r="AS49" s="30">
        <v>2924.61</v>
      </c>
      <c r="AT49" s="30">
        <v>3299.41</v>
      </c>
      <c r="AU49" s="30">
        <v>4935.0200000000004</v>
      </c>
      <c r="AV49" s="30">
        <v>1539.89</v>
      </c>
      <c r="AW49" s="30">
        <v>2164.91</v>
      </c>
      <c r="AX49" s="30">
        <v>14239.17</v>
      </c>
      <c r="AY49" s="30">
        <v>18.77</v>
      </c>
      <c r="AZ49" s="30">
        <v>4386.7299999999996</v>
      </c>
      <c r="BA49" s="30">
        <v>3367.71</v>
      </c>
      <c r="BB49" s="30">
        <v>2892.77</v>
      </c>
      <c r="BC49" s="30">
        <v>1304.48</v>
      </c>
      <c r="BD49" s="30">
        <v>0.69</v>
      </c>
      <c r="BE49" s="30">
        <v>0.17</v>
      </c>
      <c r="BF49" s="30">
        <v>0.2</v>
      </c>
      <c r="BG49" s="30">
        <v>0.57999999999999996</v>
      </c>
      <c r="BH49" s="30">
        <v>0.66</v>
      </c>
      <c r="BI49" s="30">
        <v>1.9</v>
      </c>
      <c r="BJ49" s="30">
        <v>0.05</v>
      </c>
      <c r="BK49" s="30">
        <v>7.53</v>
      </c>
      <c r="BL49" s="30">
        <v>0.04</v>
      </c>
      <c r="BM49" s="30">
        <v>2.81</v>
      </c>
      <c r="BN49" s="30">
        <v>0.11</v>
      </c>
      <c r="BO49" s="30">
        <v>0.12</v>
      </c>
      <c r="BP49" s="30">
        <v>0</v>
      </c>
      <c r="BQ49" s="30">
        <v>0.23</v>
      </c>
      <c r="BR49" s="30">
        <v>0.64</v>
      </c>
      <c r="BS49" s="30">
        <v>10.24</v>
      </c>
      <c r="BT49" s="30">
        <v>0</v>
      </c>
      <c r="BU49" s="30">
        <v>0</v>
      </c>
      <c r="BV49" s="30">
        <v>12.74</v>
      </c>
      <c r="BW49" s="30">
        <v>0.13</v>
      </c>
      <c r="BX49" s="30">
        <v>0</v>
      </c>
      <c r="BY49" s="30">
        <v>0</v>
      </c>
      <c r="BZ49" s="30">
        <v>0</v>
      </c>
      <c r="CA49" s="30">
        <v>0</v>
      </c>
      <c r="CB49" s="30">
        <v>2782</v>
      </c>
      <c r="CC49" s="29">
        <v>373.99999999999994</v>
      </c>
      <c r="CE49" s="27">
        <v>4561.74</v>
      </c>
      <c r="CG49" s="27">
        <v>173.13</v>
      </c>
      <c r="CH49" s="27">
        <v>100.17</v>
      </c>
      <c r="CI49" s="27">
        <v>136.65</v>
      </c>
      <c r="CJ49" s="27">
        <v>19445.21</v>
      </c>
      <c r="CK49" s="27">
        <v>9782.81</v>
      </c>
      <c r="CL49" s="27">
        <v>14614.01</v>
      </c>
      <c r="CM49" s="27">
        <v>305.85000000000002</v>
      </c>
      <c r="CN49" s="27">
        <v>221.11</v>
      </c>
      <c r="CO49" s="27">
        <v>263.51</v>
      </c>
      <c r="CP49" s="27">
        <v>33.92</v>
      </c>
      <c r="CQ49" s="27">
        <v>4.5599999999999996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17</v>
      </c>
      <c r="E51" s="16"/>
      <c r="F51" s="16">
        <v>29</v>
      </c>
      <c r="G51" s="16"/>
      <c r="H51" s="16">
        <v>54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30</v>
      </c>
      <c r="F30" s="55">
        <v>6.5</v>
      </c>
      <c r="G30" s="54">
        <v>188.94</v>
      </c>
      <c r="H30" s="54">
        <v>9.6</v>
      </c>
      <c r="I30" s="54">
        <v>9</v>
      </c>
      <c r="J30" s="56">
        <v>18.3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45258.283900462964</v>
      </c>
      <c r="C1">
        <f>YEAR(Дата_Сост)</f>
        <v>2023</v>
      </c>
      <c r="D1">
        <f>MONTH(Дата_Сост)</f>
        <v>11</v>
      </c>
      <c r="E1">
        <f>DAY(Дата_Сост)</f>
        <v>28</v>
      </c>
    </row>
    <row r="2" spans="1:5">
      <c r="A2" t="s">
        <v>82</v>
      </c>
      <c r="B2" s="2">
        <v>45250.54896990741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2023-11-20T08:45:03Z</dcterms:modified>
</cp:coreProperties>
</file>