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8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'08.12.2023'!$A$3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<sst xmlns="http://schemas.openxmlformats.org/spreadsheetml/2006/main" count="185" uniqueCount="155">
  <si>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</si>
  <si>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</si>
  <si>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</si>
  <si>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</si>
  <si>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</si>
  <si>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</si>
  <si>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</si>
  <si>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</si>
  <si>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</si>
  <si>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</si>
  <si>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</si>
  <si>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</si>
  <si>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</si>
  <si>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</si>
  <si>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</si>
  <si>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</si>
  <si>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</si>
  <si>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</si>
  <si>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</si>
  <si>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</si>
  <si>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</si>
  <si>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</si>
  <si>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</si>
  <si>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</si>
  <si>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</si>
  <si>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</si>
  <si>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</si>
  <si>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</si>
  <si>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</si>
  <si>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</si>
  <si>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</si>
  <si>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</si>
  <si>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</si>
  <si>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</si>
  <si>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</si>
  <si>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</si>
  <si>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</si>
  <si>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</si>
  <si>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</si>
  <si>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</si>
  <si>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</si>
  <si>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</si>
  <si>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</si>
  <si>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</si>
  <si>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</si>
  <si>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</si>
  <si>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</si>
  <si>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</si>
  <si>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</si>
  <si>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</si>
  <si>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</si>
  <si>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</si>
  <si>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</si>
  <si>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</si>
  <si>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</si>
  <si>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</si>
  <si>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</si>
  <si>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</si>
  <si>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</si>
  <si>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</si>
  <si>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</si>
  <si>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</si>
  <si>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</si>
  <si>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</si>
  <si>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</si>
  <si>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</si>
  <si>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</si>
  <si>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</si>
  <si>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</si>
  <si>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</si>
  <si>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</si>
  <si>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</si>
  <si>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</si>
  <si>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</si>
  <si>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</si>
  <si>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</si>
  <si>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</si>
  <si>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</si>
  <si>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</si>
  <si>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</si>
  <si>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</si>
  <si>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</si>
  <si>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</si>
  <si>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</si>
  <si>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</si>
  <si>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</si>
  <si>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</si>
  <si>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</si>
  <si>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</si>
  <si>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</si>
  <si>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</si>
  <si>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</si>
  <si>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</si>
  <si>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</si>
  <si>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</si>
  <si>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</si>
  <si>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</si>
  <si>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</si>
  <si>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</si>
  <si>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</si>
  <si>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</si>
  <si>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</si>
  <si>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</si>
  <si>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</si>
  <si>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</si>
  <si>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</si>
  <si>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</si>
  <si>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</si>
  <si>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</si>
  <si>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</si>
  <si>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</si>
  <si>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</si>
  <si>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</si>
  <si>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</si>
  <si>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</si>
  <si>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</si>
  <si>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</si>
  <si>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</si>
  <si>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</si>
  <si>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08.12.2023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</si>
  <si>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</si>
  <si>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</si>
  <si>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</si>
  <si>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</si>
  <si>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</si>
  <si>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</si>
  <si>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</si>
  <si>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</si>
  <si>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</si>
  <si>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</si>
  <si>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</si>
  <si>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</si>
  <si>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</si>
  <si>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</si>
  <si>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</si>
  <si>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</si>
  <si>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</si>
  <si>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</si>
  <si>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</si>
  <si>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</si>
  <si>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</si>
  <si>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</si>
  <si>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</si>
  <si>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</si>
  <si>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</si>
  <si>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</si>
  <si>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</si>
  <si>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</si>
  <si>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</si>
  <si>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</si>
  <si>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</si>
  <si>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</si>
  <si>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</si>
  <si>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  200,00</t>
  </si>
  <si>
    <t>Итого сумма с 7 до 11 лет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</si>
</sst>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C24" sqref="CC2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8.12.2023г.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"8 декабря 2023 г."</f>
        <v>8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44.87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27.19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90.6</v>
      </c>
      <c r="AL12" s="26">
        <v>83.6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5.35</v>
      </c>
      <c r="CE12" s="23">
        <v>9.4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4.46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15.43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9.35</v>
      </c>
    </row>
    <row r="14" spans="1:96" s="23" customFormat="1">
      <c r="A14" s="23" t="str">
        <f>"2"</f>
        <v>2</v>
      </c>
      <c r="B14" s="24" t="s">
        <v>96</v>
      </c>
      <c r="C14" s="25" t="str">
        <f>"46,6"</f>
        <v>46,6</v>
      </c>
      <c r="D14" s="25">
        <v>3.08</v>
      </c>
      <c r="E14" s="25">
        <v>0</v>
      </c>
      <c r="F14" s="25">
        <v>0.31</v>
      </c>
      <c r="G14" s="25">
        <v>0.31</v>
      </c>
      <c r="H14" s="25">
        <v>21.86</v>
      </c>
      <c r="I14" s="25">
        <v>104.33786600000001</v>
      </c>
      <c r="J14" s="26">
        <v>0</v>
      </c>
      <c r="K14" s="26">
        <v>0</v>
      </c>
      <c r="L14" s="26">
        <v>0</v>
      </c>
      <c r="M14" s="26">
        <v>0</v>
      </c>
      <c r="N14" s="26">
        <v>0.51</v>
      </c>
      <c r="O14" s="26">
        <v>21.25</v>
      </c>
      <c r="P14" s="26">
        <v>0.09</v>
      </c>
      <c r="Q14" s="26">
        <v>0</v>
      </c>
      <c r="R14" s="26">
        <v>0</v>
      </c>
      <c r="S14" s="26">
        <v>0</v>
      </c>
      <c r="T14" s="26">
        <v>0.84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148.79</v>
      </c>
      <c r="AL14" s="26">
        <v>154.87</v>
      </c>
      <c r="AM14" s="26">
        <v>237.17</v>
      </c>
      <c r="AN14" s="26">
        <v>78.650000000000006</v>
      </c>
      <c r="AO14" s="26">
        <v>46.62</v>
      </c>
      <c r="AP14" s="26">
        <v>93.25</v>
      </c>
      <c r="AQ14" s="26">
        <v>35.270000000000003</v>
      </c>
      <c r="AR14" s="26">
        <v>168.65</v>
      </c>
      <c r="AS14" s="26">
        <v>104.6</v>
      </c>
      <c r="AT14" s="26">
        <v>145.94999999999999</v>
      </c>
      <c r="AU14" s="26">
        <v>120.41</v>
      </c>
      <c r="AV14" s="26">
        <v>63.25</v>
      </c>
      <c r="AW14" s="26">
        <v>111.9</v>
      </c>
      <c r="AX14" s="26">
        <v>935.71</v>
      </c>
      <c r="AY14" s="26">
        <v>0</v>
      </c>
      <c r="AZ14" s="26">
        <v>304.88</v>
      </c>
      <c r="BA14" s="26">
        <v>132.57</v>
      </c>
      <c r="BB14" s="26">
        <v>87.98</v>
      </c>
      <c r="BC14" s="26">
        <v>69.73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0.13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18.22</v>
      </c>
      <c r="CC14" s="25">
        <v>2.61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2.17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25.26</v>
      </c>
      <c r="E16" s="29">
        <v>19.899999999999999</v>
      </c>
      <c r="F16" s="29">
        <v>16.52</v>
      </c>
      <c r="G16" s="29">
        <v>1.73</v>
      </c>
      <c r="H16" s="29">
        <v>72.14</v>
      </c>
      <c r="I16" s="29">
        <v>537.29</v>
      </c>
      <c r="J16" s="30">
        <v>9.6199999999999992</v>
      </c>
      <c r="K16" s="30">
        <v>0.73</v>
      </c>
      <c r="L16" s="30">
        <v>0</v>
      </c>
      <c r="M16" s="30">
        <v>0</v>
      </c>
      <c r="N16" s="30">
        <v>33.4</v>
      </c>
      <c r="O16" s="30">
        <v>37.79</v>
      </c>
      <c r="P16" s="30">
        <v>0.95</v>
      </c>
      <c r="Q16" s="30">
        <v>0</v>
      </c>
      <c r="R16" s="30">
        <v>0</v>
      </c>
      <c r="S16" s="30">
        <v>1.28</v>
      </c>
      <c r="T16" s="30">
        <v>4.25</v>
      </c>
      <c r="U16" s="30">
        <v>571.33000000000004</v>
      </c>
      <c r="V16" s="30">
        <v>305.52</v>
      </c>
      <c r="W16" s="30">
        <v>290.79000000000002</v>
      </c>
      <c r="X16" s="30">
        <v>47.9</v>
      </c>
      <c r="Y16" s="30">
        <v>321.20999999999998</v>
      </c>
      <c r="Z16" s="30">
        <v>0.96</v>
      </c>
      <c r="AA16" s="30">
        <v>81.680000000000007</v>
      </c>
      <c r="AB16" s="30">
        <v>50.16</v>
      </c>
      <c r="AC16" s="30">
        <v>106.49</v>
      </c>
      <c r="AD16" s="30">
        <v>0.9</v>
      </c>
      <c r="AE16" s="30">
        <v>0.11</v>
      </c>
      <c r="AF16" s="30">
        <v>0.41</v>
      </c>
      <c r="AG16" s="30">
        <v>0.76</v>
      </c>
      <c r="AH16" s="30">
        <v>5.67</v>
      </c>
      <c r="AI16" s="30">
        <v>0.83</v>
      </c>
      <c r="AJ16" s="30">
        <v>0</v>
      </c>
      <c r="AK16" s="30">
        <v>1250.6199999999999</v>
      </c>
      <c r="AL16" s="30">
        <v>1092.33</v>
      </c>
      <c r="AM16" s="30">
        <v>1973.49</v>
      </c>
      <c r="AN16" s="30">
        <v>1360.53</v>
      </c>
      <c r="AO16" s="30">
        <v>544.4</v>
      </c>
      <c r="AP16" s="30">
        <v>931.76</v>
      </c>
      <c r="AQ16" s="30">
        <v>315.41000000000003</v>
      </c>
      <c r="AR16" s="30">
        <v>1162.5999999999999</v>
      </c>
      <c r="AS16" s="30">
        <v>347.56</v>
      </c>
      <c r="AT16" s="30">
        <v>361.26</v>
      </c>
      <c r="AU16" s="30">
        <v>442.27</v>
      </c>
      <c r="AV16" s="30">
        <v>566.83000000000004</v>
      </c>
      <c r="AW16" s="30">
        <v>254.93</v>
      </c>
      <c r="AX16" s="30">
        <v>1885.84</v>
      </c>
      <c r="AY16" s="30">
        <v>0.53</v>
      </c>
      <c r="AZ16" s="30">
        <v>655.87</v>
      </c>
      <c r="BA16" s="30">
        <v>392.01</v>
      </c>
      <c r="BB16" s="30">
        <v>1164.6300000000001</v>
      </c>
      <c r="BC16" s="30">
        <v>220.8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0.86</v>
      </c>
      <c r="BL16" s="30">
        <v>0</v>
      </c>
      <c r="BM16" s="30">
        <v>0.28000000000000003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1.41</v>
      </c>
      <c r="BT16" s="30">
        <v>0</v>
      </c>
      <c r="BU16" s="30">
        <v>0</v>
      </c>
      <c r="BV16" s="30">
        <v>0.93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421.2</v>
      </c>
      <c r="CC16" s="29">
        <f>SUM($CC$10:$CC$15)</f>
        <v>69.440000000000012</v>
      </c>
      <c r="CD16" s="27">
        <f>$I$16/$I$51*100</f>
        <v>19.203880163841845</v>
      </c>
      <c r="CE16" s="27">
        <v>90.04</v>
      </c>
      <c r="CG16" s="27">
        <v>69.64</v>
      </c>
      <c r="CH16" s="27">
        <v>40.28</v>
      </c>
      <c r="CI16" s="27">
        <v>54.96</v>
      </c>
      <c r="CJ16" s="27">
        <v>4828.78</v>
      </c>
      <c r="CK16" s="27">
        <v>1926.66</v>
      </c>
      <c r="CL16" s="27">
        <v>3377.72</v>
      </c>
      <c r="CM16" s="27">
        <v>54.19</v>
      </c>
      <c r="CN16" s="27">
        <v>35.08</v>
      </c>
      <c r="CO16" s="27">
        <v>44.63</v>
      </c>
      <c r="CP16" s="27">
        <v>16.25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5.75</v>
      </c>
      <c r="CE18" s="23">
        <v>1081.92</v>
      </c>
      <c r="CG18" s="23">
        <v>2.94</v>
      </c>
      <c r="CH18" s="23">
        <v>2.83</v>
      </c>
      <c r="CI18" s="23">
        <v>2.88</v>
      </c>
      <c r="CJ18" s="23">
        <v>491.7</v>
      </c>
      <c r="CK18" s="23">
        <v>116.95</v>
      </c>
      <c r="CL18" s="23">
        <v>304.33</v>
      </c>
      <c r="CM18" s="23">
        <v>2.58</v>
      </c>
      <c r="CN18" s="23">
        <v>1.51</v>
      </c>
      <c r="CO18" s="23">
        <v>2.0499999999999998</v>
      </c>
      <c r="CP18" s="23">
        <v>1.8</v>
      </c>
      <c r="CQ18" s="23">
        <v>0</v>
      </c>
      <c r="CR18" s="23">
        <v>3.48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7.07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4.29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16.38</v>
      </c>
      <c r="CE20" s="23">
        <v>24.43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0.75</v>
      </c>
      <c r="CR20" s="23">
        <v>9.93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"90"</f>
        <v>90</v>
      </c>
      <c r="D21" s="25">
        <v>7.29</v>
      </c>
      <c r="E21" s="25">
        <v>6.58</v>
      </c>
      <c r="F21" s="25">
        <v>7.3</v>
      </c>
      <c r="G21" s="25">
        <v>0.82</v>
      </c>
      <c r="H21" s="25">
        <v>7.97</v>
      </c>
      <c r="I21" s="25">
        <v>125.74995219519229</v>
      </c>
      <c r="J21" s="26">
        <v>4.17</v>
      </c>
      <c r="K21" s="26">
        <v>0.49</v>
      </c>
      <c r="L21" s="26">
        <v>0</v>
      </c>
      <c r="M21" s="26">
        <v>0</v>
      </c>
      <c r="N21" s="26">
        <v>1.76</v>
      </c>
      <c r="O21" s="26">
        <v>5.3</v>
      </c>
      <c r="P21" s="26">
        <v>0.91</v>
      </c>
      <c r="Q21" s="26">
        <v>0</v>
      </c>
      <c r="R21" s="26">
        <v>0</v>
      </c>
      <c r="S21" s="26">
        <v>0.19</v>
      </c>
      <c r="T21" s="26">
        <v>1.02</v>
      </c>
      <c r="U21" s="26">
        <v>139.66</v>
      </c>
      <c r="V21" s="26">
        <v>192.31</v>
      </c>
      <c r="W21" s="26">
        <v>27.55</v>
      </c>
      <c r="X21" s="26">
        <v>14.74</v>
      </c>
      <c r="Y21" s="26">
        <v>75.650000000000006</v>
      </c>
      <c r="Z21" s="26">
        <v>1.03</v>
      </c>
      <c r="AA21" s="26">
        <v>11.37</v>
      </c>
      <c r="AB21" s="26">
        <v>12.74</v>
      </c>
      <c r="AC21" s="26">
        <v>24.14</v>
      </c>
      <c r="AD21" s="26">
        <v>0.59</v>
      </c>
      <c r="AE21" s="26">
        <v>0.02</v>
      </c>
      <c r="AF21" s="26">
        <v>0.06</v>
      </c>
      <c r="AG21" s="26">
        <v>1.29</v>
      </c>
      <c r="AH21" s="26">
        <v>3.55</v>
      </c>
      <c r="AI21" s="26">
        <v>1.5</v>
      </c>
      <c r="AJ21" s="26">
        <v>0</v>
      </c>
      <c r="AK21" s="26">
        <v>462.32</v>
      </c>
      <c r="AL21" s="26">
        <v>353.99</v>
      </c>
      <c r="AM21" s="26">
        <v>670.7</v>
      </c>
      <c r="AN21" s="26">
        <v>668.6</v>
      </c>
      <c r="AO21" s="26">
        <v>203.01</v>
      </c>
      <c r="AP21" s="26">
        <v>357.4</v>
      </c>
      <c r="AQ21" s="26">
        <v>97.06</v>
      </c>
      <c r="AR21" s="26">
        <v>366.48</v>
      </c>
      <c r="AS21" s="26">
        <v>486.32</v>
      </c>
      <c r="AT21" s="26">
        <v>483.05</v>
      </c>
      <c r="AU21" s="26">
        <v>808.07</v>
      </c>
      <c r="AV21" s="26">
        <v>300.43</v>
      </c>
      <c r="AW21" s="26">
        <v>409.6</v>
      </c>
      <c r="AX21" s="26">
        <v>1443.53</v>
      </c>
      <c r="AY21" s="26">
        <v>86.76</v>
      </c>
      <c r="AZ21" s="26">
        <v>339.26</v>
      </c>
      <c r="BA21" s="26">
        <v>372.61</v>
      </c>
      <c r="BB21" s="26">
        <v>302.64999999999998</v>
      </c>
      <c r="BC21" s="26">
        <v>125.95</v>
      </c>
      <c r="BD21" s="26">
        <v>0.04</v>
      </c>
      <c r="BE21" s="26">
        <v>0.02</v>
      </c>
      <c r="BF21" s="26">
        <v>0.01</v>
      </c>
      <c r="BG21" s="26">
        <v>0.02</v>
      </c>
      <c r="BH21" s="26">
        <v>0.03</v>
      </c>
      <c r="BI21" s="26">
        <v>0.12</v>
      </c>
      <c r="BJ21" s="26">
        <v>0</v>
      </c>
      <c r="BK21" s="26">
        <v>0.38</v>
      </c>
      <c r="BL21" s="26">
        <v>0</v>
      </c>
      <c r="BM21" s="26">
        <v>0.13</v>
      </c>
      <c r="BN21" s="26">
        <v>0</v>
      </c>
      <c r="BO21" s="26">
        <v>0</v>
      </c>
      <c r="BP21" s="26">
        <v>0</v>
      </c>
      <c r="BQ21" s="26">
        <v>0.02</v>
      </c>
      <c r="BR21" s="26">
        <v>0.03</v>
      </c>
      <c r="BS21" s="26">
        <v>0.43</v>
      </c>
      <c r="BT21" s="26">
        <v>0</v>
      </c>
      <c r="BU21" s="26">
        <v>0</v>
      </c>
      <c r="BV21" s="26">
        <v>0.45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102.55</v>
      </c>
      <c r="CC21" s="25">
        <v>34.15</v>
      </c>
      <c r="CE21" s="23">
        <v>13.5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0.28000000000000003</v>
      </c>
      <c r="CR21" s="23">
        <v>20.7</v>
      </c>
    </row>
    <row r="22" spans="1:96" s="23" customFormat="1">
      <c r="A22" s="23" t="str">
        <f>"2"</f>
        <v>2</v>
      </c>
      <c r="B22" s="24" t="s">
        <v>96</v>
      </c>
      <c r="C22" s="25" t="str">
        <f>"20"</f>
        <v>20</v>
      </c>
      <c r="D22" s="25">
        <v>1.32</v>
      </c>
      <c r="E22" s="25">
        <v>0</v>
      </c>
      <c r="F22" s="25">
        <v>0.13</v>
      </c>
      <c r="G22" s="25">
        <v>0.13</v>
      </c>
      <c r="H22" s="25">
        <v>9.3800000000000008</v>
      </c>
      <c r="I22" s="25">
        <v>44.780199999999994</v>
      </c>
      <c r="J22" s="26">
        <v>0</v>
      </c>
      <c r="K22" s="26">
        <v>0</v>
      </c>
      <c r="L22" s="26">
        <v>0</v>
      </c>
      <c r="M22" s="26">
        <v>0</v>
      </c>
      <c r="N22" s="26">
        <v>0.22</v>
      </c>
      <c r="O22" s="26">
        <v>9.1199999999999992</v>
      </c>
      <c r="P22" s="26">
        <v>0.04</v>
      </c>
      <c r="Q22" s="26">
        <v>0</v>
      </c>
      <c r="R22" s="26">
        <v>0</v>
      </c>
      <c r="S22" s="26">
        <v>0</v>
      </c>
      <c r="T22" s="26">
        <v>0.36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63.86</v>
      </c>
      <c r="AL22" s="26">
        <v>66.47</v>
      </c>
      <c r="AM22" s="26">
        <v>101.79</v>
      </c>
      <c r="AN22" s="26">
        <v>33.76</v>
      </c>
      <c r="AO22" s="26">
        <v>20.010000000000002</v>
      </c>
      <c r="AP22" s="26">
        <v>40.020000000000003</v>
      </c>
      <c r="AQ22" s="26">
        <v>15.14</v>
      </c>
      <c r="AR22" s="26">
        <v>72.38</v>
      </c>
      <c r="AS22" s="26">
        <v>44.89</v>
      </c>
      <c r="AT22" s="26">
        <v>62.64</v>
      </c>
      <c r="AU22" s="26">
        <v>51.68</v>
      </c>
      <c r="AV22" s="26">
        <v>27.14</v>
      </c>
      <c r="AW22" s="26">
        <v>48.02</v>
      </c>
      <c r="AX22" s="26">
        <v>401.59</v>
      </c>
      <c r="AY22" s="26">
        <v>0</v>
      </c>
      <c r="AZ22" s="26">
        <v>130.85</v>
      </c>
      <c r="BA22" s="26">
        <v>56.9</v>
      </c>
      <c r="BB22" s="26">
        <v>37.76</v>
      </c>
      <c r="BC22" s="26">
        <v>29.93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0.01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7.82</v>
      </c>
      <c r="CC22" s="25">
        <v>1.1200000000000001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0.93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2.91</v>
      </c>
    </row>
    <row r="25" spans="1:96" s="27" customFormat="1" ht="11.4">
      <c r="B25" s="28" t="s">
        <v>106</v>
      </c>
      <c r="C25" s="29"/>
      <c r="D25" s="29">
        <v>17.329999999999998</v>
      </c>
      <c r="E25" s="29">
        <v>7.12</v>
      </c>
      <c r="F25" s="29">
        <v>16.940000000000001</v>
      </c>
      <c r="G25" s="29">
        <v>7.3</v>
      </c>
      <c r="H25" s="29">
        <v>91.72</v>
      </c>
      <c r="I25" s="29">
        <v>571.73</v>
      </c>
      <c r="J25" s="30">
        <v>7.23</v>
      </c>
      <c r="K25" s="30">
        <v>3.95</v>
      </c>
      <c r="L25" s="30">
        <v>0</v>
      </c>
      <c r="M25" s="30">
        <v>0</v>
      </c>
      <c r="N25" s="30">
        <v>26.07</v>
      </c>
      <c r="O25" s="30">
        <v>55.1</v>
      </c>
      <c r="P25" s="30">
        <v>10.55</v>
      </c>
      <c r="Q25" s="30">
        <v>0</v>
      </c>
      <c r="R25" s="30">
        <v>0</v>
      </c>
      <c r="S25" s="30">
        <v>1.3</v>
      </c>
      <c r="T25" s="30">
        <v>7.27</v>
      </c>
      <c r="U25" s="30">
        <v>818.64</v>
      </c>
      <c r="V25" s="30">
        <v>1684.11</v>
      </c>
      <c r="W25" s="30">
        <v>130.72</v>
      </c>
      <c r="X25" s="30">
        <v>113.45</v>
      </c>
      <c r="Y25" s="30">
        <v>299.16000000000003</v>
      </c>
      <c r="Z25" s="30">
        <v>4.76</v>
      </c>
      <c r="AA25" s="30">
        <v>30.12</v>
      </c>
      <c r="AB25" s="30">
        <v>8216.25</v>
      </c>
      <c r="AC25" s="30">
        <v>1463.67</v>
      </c>
      <c r="AD25" s="30">
        <v>4.9400000000000004</v>
      </c>
      <c r="AE25" s="30">
        <v>0.31</v>
      </c>
      <c r="AF25" s="30">
        <v>0.3</v>
      </c>
      <c r="AG25" s="30">
        <v>4.63</v>
      </c>
      <c r="AH25" s="30">
        <v>9.42</v>
      </c>
      <c r="AI25" s="30">
        <v>14.87</v>
      </c>
      <c r="AJ25" s="30">
        <v>0</v>
      </c>
      <c r="AK25" s="30">
        <v>749.07</v>
      </c>
      <c r="AL25" s="30">
        <v>645.82000000000005</v>
      </c>
      <c r="AM25" s="30">
        <v>1123.21</v>
      </c>
      <c r="AN25" s="30">
        <v>951.3</v>
      </c>
      <c r="AO25" s="30">
        <v>297.3</v>
      </c>
      <c r="AP25" s="30">
        <v>591.62</v>
      </c>
      <c r="AQ25" s="30">
        <v>190.75</v>
      </c>
      <c r="AR25" s="30">
        <v>693.66</v>
      </c>
      <c r="AS25" s="30">
        <v>767.09</v>
      </c>
      <c r="AT25" s="30">
        <v>970.44</v>
      </c>
      <c r="AU25" s="30">
        <v>1208.2</v>
      </c>
      <c r="AV25" s="30">
        <v>411.45</v>
      </c>
      <c r="AW25" s="30">
        <v>654.78</v>
      </c>
      <c r="AX25" s="30">
        <v>3067.02</v>
      </c>
      <c r="AY25" s="30">
        <v>86.76</v>
      </c>
      <c r="AZ25" s="30">
        <v>764.09</v>
      </c>
      <c r="BA25" s="30">
        <v>618.36</v>
      </c>
      <c r="BB25" s="30">
        <v>506.21</v>
      </c>
      <c r="BC25" s="30">
        <v>241.57</v>
      </c>
      <c r="BD25" s="30">
        <v>0.14000000000000001</v>
      </c>
      <c r="BE25" s="30">
        <v>0.06</v>
      </c>
      <c r="BF25" s="30">
        <v>0.03</v>
      </c>
      <c r="BG25" s="30">
        <v>0.08</v>
      </c>
      <c r="BH25" s="30">
        <v>0.09</v>
      </c>
      <c r="BI25" s="30">
        <v>0.41</v>
      </c>
      <c r="BJ25" s="30">
        <v>0</v>
      </c>
      <c r="BK25" s="30">
        <v>1.68</v>
      </c>
      <c r="BL25" s="30">
        <v>0</v>
      </c>
      <c r="BM25" s="30">
        <v>0.61</v>
      </c>
      <c r="BN25" s="30">
        <v>0.02</v>
      </c>
      <c r="BO25" s="30">
        <v>0.04</v>
      </c>
      <c r="BP25" s="30">
        <v>0</v>
      </c>
      <c r="BQ25" s="30">
        <v>0.08</v>
      </c>
      <c r="BR25" s="30">
        <v>0.13</v>
      </c>
      <c r="BS25" s="30">
        <v>2.63</v>
      </c>
      <c r="BT25" s="30">
        <v>0</v>
      </c>
      <c r="BU25" s="30">
        <v>0</v>
      </c>
      <c r="BV25" s="30">
        <v>3.84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714.82</v>
      </c>
      <c r="CC25" s="29">
        <f>SUM($CC$17:$CC$24)</f>
        <v>70.429999999999993</v>
      </c>
      <c r="CD25" s="27">
        <f>$I$25/$I$51*100</f>
        <v>20.434838552873309</v>
      </c>
      <c r="CE25" s="27">
        <v>1399.5</v>
      </c>
      <c r="CG25" s="27">
        <v>119.26</v>
      </c>
      <c r="CH25" s="27">
        <v>71</v>
      </c>
      <c r="CI25" s="27">
        <v>95.13</v>
      </c>
      <c r="CJ25" s="27">
        <v>4657.72</v>
      </c>
      <c r="CK25" s="27">
        <v>2249.6799999999998</v>
      </c>
      <c r="CL25" s="27">
        <v>3453.7</v>
      </c>
      <c r="CM25" s="27">
        <v>120.78</v>
      </c>
      <c r="CN25" s="27">
        <v>60.6</v>
      </c>
      <c r="CO25" s="27">
        <v>90.71</v>
      </c>
      <c r="CP25" s="27">
        <v>6.8</v>
      </c>
      <c r="CQ25" s="27">
        <v>1.83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"13"</f>
        <v>13</v>
      </c>
      <c r="B28" s="20" t="s">
        <v>109</v>
      </c>
      <c r="C28" s="21" t="str">
        <f>"160"</f>
        <v>160</v>
      </c>
      <c r="D28" s="21">
        <v>0.64</v>
      </c>
      <c r="E28" s="21">
        <v>0</v>
      </c>
      <c r="F28" s="21">
        <v>0.64</v>
      </c>
      <c r="G28" s="21">
        <v>0.64</v>
      </c>
      <c r="H28" s="21">
        <v>18.559999999999999</v>
      </c>
      <c r="I28" s="21">
        <v>77.888000000000005</v>
      </c>
      <c r="J28" s="22">
        <v>0.16</v>
      </c>
      <c r="K28" s="22">
        <v>0</v>
      </c>
      <c r="L28" s="22">
        <v>0</v>
      </c>
      <c r="M28" s="22">
        <v>0</v>
      </c>
      <c r="N28" s="22">
        <v>14.4</v>
      </c>
      <c r="O28" s="22">
        <v>1.28</v>
      </c>
      <c r="P28" s="22">
        <v>2.88</v>
      </c>
      <c r="Q28" s="22">
        <v>0</v>
      </c>
      <c r="R28" s="22">
        <v>0</v>
      </c>
      <c r="S28" s="22">
        <v>1.28</v>
      </c>
      <c r="T28" s="22">
        <v>0.8</v>
      </c>
      <c r="U28" s="22">
        <v>41.6</v>
      </c>
      <c r="V28" s="22">
        <v>444.8</v>
      </c>
      <c r="W28" s="22">
        <v>25.6</v>
      </c>
      <c r="X28" s="22">
        <v>14.4</v>
      </c>
      <c r="Y28" s="22">
        <v>17.600000000000001</v>
      </c>
      <c r="Z28" s="22">
        <v>3.52</v>
      </c>
      <c r="AA28" s="22">
        <v>0</v>
      </c>
      <c r="AB28" s="22">
        <v>48</v>
      </c>
      <c r="AC28" s="22">
        <v>8</v>
      </c>
      <c r="AD28" s="22">
        <v>0.32</v>
      </c>
      <c r="AE28" s="22">
        <v>0.05</v>
      </c>
      <c r="AF28" s="22">
        <v>0.03</v>
      </c>
      <c r="AG28" s="22">
        <v>0.48</v>
      </c>
      <c r="AH28" s="22">
        <v>0.64</v>
      </c>
      <c r="AI28" s="22">
        <v>16</v>
      </c>
      <c r="AJ28" s="22">
        <v>0</v>
      </c>
      <c r="AK28" s="22">
        <v>19.2</v>
      </c>
      <c r="AL28" s="22">
        <v>20.8</v>
      </c>
      <c r="AM28" s="22">
        <v>30.4</v>
      </c>
      <c r="AN28" s="22">
        <v>28.8</v>
      </c>
      <c r="AO28" s="22">
        <v>4.8</v>
      </c>
      <c r="AP28" s="22">
        <v>17.600000000000001</v>
      </c>
      <c r="AQ28" s="22">
        <v>4.8</v>
      </c>
      <c r="AR28" s="22">
        <v>14.4</v>
      </c>
      <c r="AS28" s="22">
        <v>27.2</v>
      </c>
      <c r="AT28" s="22">
        <v>16</v>
      </c>
      <c r="AU28" s="22">
        <v>124.8</v>
      </c>
      <c r="AV28" s="22">
        <v>11.2</v>
      </c>
      <c r="AW28" s="22">
        <v>22.4</v>
      </c>
      <c r="AX28" s="22">
        <v>67.2</v>
      </c>
      <c r="AY28" s="22">
        <v>0</v>
      </c>
      <c r="AZ28" s="22">
        <v>20.8</v>
      </c>
      <c r="BA28" s="22">
        <v>25.6</v>
      </c>
      <c r="BB28" s="22">
        <v>9.6</v>
      </c>
      <c r="BC28" s="22">
        <v>8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138.08000000000001</v>
      </c>
      <c r="CC28" s="21">
        <v>23.04</v>
      </c>
      <c r="CE28" s="19">
        <v>8</v>
      </c>
      <c r="CG28" s="19">
        <v>3</v>
      </c>
      <c r="CH28" s="19">
        <v>3</v>
      </c>
      <c r="CI28" s="19">
        <v>3</v>
      </c>
      <c r="CJ28" s="19">
        <v>225</v>
      </c>
      <c r="CK28" s="19">
        <v>225</v>
      </c>
      <c r="CL28" s="19">
        <v>225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19.2</v>
      </c>
    </row>
    <row r="29" spans="1:96" s="27" customFormat="1" ht="11.4">
      <c r="B29" s="28" t="s">
        <v>110</v>
      </c>
      <c r="C29" s="29"/>
      <c r="D29" s="29">
        <v>1.64</v>
      </c>
      <c r="E29" s="29">
        <v>0</v>
      </c>
      <c r="F29" s="29">
        <v>0.84</v>
      </c>
      <c r="G29" s="29">
        <v>0.64</v>
      </c>
      <c r="H29" s="29">
        <v>39.159999999999997</v>
      </c>
      <c r="I29" s="29">
        <v>164.37</v>
      </c>
      <c r="J29" s="30">
        <v>0.16</v>
      </c>
      <c r="K29" s="30">
        <v>0</v>
      </c>
      <c r="L29" s="30">
        <v>0</v>
      </c>
      <c r="M29" s="30">
        <v>0</v>
      </c>
      <c r="N29" s="30">
        <v>34.200000000000003</v>
      </c>
      <c r="O29" s="30">
        <v>1.68</v>
      </c>
      <c r="P29" s="30">
        <v>3.28</v>
      </c>
      <c r="Q29" s="30">
        <v>0</v>
      </c>
      <c r="R29" s="30">
        <v>0</v>
      </c>
      <c r="S29" s="30">
        <v>2.2799999999999998</v>
      </c>
      <c r="T29" s="30">
        <v>1.4</v>
      </c>
      <c r="U29" s="30">
        <v>53.6</v>
      </c>
      <c r="V29" s="30">
        <v>684.8</v>
      </c>
      <c r="W29" s="30">
        <v>39.6</v>
      </c>
      <c r="X29" s="30">
        <v>22.4</v>
      </c>
      <c r="Y29" s="30">
        <v>31.6</v>
      </c>
      <c r="Z29" s="30">
        <v>6.32</v>
      </c>
      <c r="AA29" s="30">
        <v>0</v>
      </c>
      <c r="AB29" s="30">
        <v>48</v>
      </c>
      <c r="AC29" s="30">
        <v>8</v>
      </c>
      <c r="AD29" s="30">
        <v>0.52</v>
      </c>
      <c r="AE29" s="30">
        <v>7.0000000000000007E-2</v>
      </c>
      <c r="AF29" s="30">
        <v>0.05</v>
      </c>
      <c r="AG29" s="30">
        <v>0.68</v>
      </c>
      <c r="AH29" s="30">
        <v>1.04</v>
      </c>
      <c r="AI29" s="30">
        <v>20</v>
      </c>
      <c r="AJ29" s="30">
        <v>0.4</v>
      </c>
      <c r="AK29" s="30">
        <v>35.200000000000003</v>
      </c>
      <c r="AL29" s="30">
        <v>40.799999999999997</v>
      </c>
      <c r="AM29" s="30">
        <v>58.4</v>
      </c>
      <c r="AN29" s="30">
        <v>56.8</v>
      </c>
      <c r="AO29" s="30">
        <v>8.8000000000000007</v>
      </c>
      <c r="AP29" s="30">
        <v>33.6</v>
      </c>
      <c r="AQ29" s="30">
        <v>8.8000000000000007</v>
      </c>
      <c r="AR29" s="30">
        <v>28.4</v>
      </c>
      <c r="AS29" s="30">
        <v>53.2</v>
      </c>
      <c r="AT29" s="30">
        <v>32</v>
      </c>
      <c r="AU29" s="30">
        <v>240.8</v>
      </c>
      <c r="AV29" s="30">
        <v>21.2</v>
      </c>
      <c r="AW29" s="30">
        <v>44.4</v>
      </c>
      <c r="AX29" s="30">
        <v>131.19999999999999</v>
      </c>
      <c r="AY29" s="30">
        <v>0</v>
      </c>
      <c r="AZ29" s="30">
        <v>40.799999999999997</v>
      </c>
      <c r="BA29" s="30">
        <v>49.6</v>
      </c>
      <c r="BB29" s="30">
        <v>19.600000000000001</v>
      </c>
      <c r="BC29" s="30">
        <v>16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314.27999999999997</v>
      </c>
      <c r="CC29" s="29">
        <f>SUM($CC$26:$CC$28)</f>
        <v>34.129999999999995</v>
      </c>
      <c r="CD29" s="27">
        <f>$I$29/$I$51*100</f>
        <v>5.8749311964315067</v>
      </c>
      <c r="CE29" s="27">
        <v>8</v>
      </c>
      <c r="CG29" s="27">
        <v>7</v>
      </c>
      <c r="CH29" s="27">
        <v>7</v>
      </c>
      <c r="CI29" s="27">
        <v>7</v>
      </c>
      <c r="CJ29" s="27">
        <v>625</v>
      </c>
      <c r="CK29" s="27">
        <v>407</v>
      </c>
      <c r="CL29" s="27">
        <v>516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154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"100"</f>
        <v>100</v>
      </c>
      <c r="D32" s="25">
        <v>16.899999999999999</v>
      </c>
      <c r="E32" s="25">
        <v>16.21</v>
      </c>
      <c r="F32" s="25">
        <v>9.6</v>
      </c>
      <c r="G32" s="25">
        <v>1.01</v>
      </c>
      <c r="H32" s="25">
        <v>13.43</v>
      </c>
      <c r="I32" s="25">
        <v>209.25449750000001</v>
      </c>
      <c r="J32" s="26">
        <v>5.22</v>
      </c>
      <c r="K32" s="26">
        <v>0.65</v>
      </c>
      <c r="L32" s="26">
        <v>0</v>
      </c>
      <c r="M32" s="26">
        <v>0</v>
      </c>
      <c r="N32" s="26">
        <v>8.98</v>
      </c>
      <c r="O32" s="26">
        <v>4.2300000000000004</v>
      </c>
      <c r="P32" s="26">
        <v>0.22</v>
      </c>
      <c r="Q32" s="26">
        <v>0</v>
      </c>
      <c r="R32" s="26">
        <v>0</v>
      </c>
      <c r="S32" s="26">
        <v>1.1200000000000001</v>
      </c>
      <c r="T32" s="26">
        <v>1.51</v>
      </c>
      <c r="U32" s="26">
        <v>213.92</v>
      </c>
      <c r="V32" s="26">
        <v>107.69</v>
      </c>
      <c r="W32" s="26">
        <v>142.36000000000001</v>
      </c>
      <c r="X32" s="26">
        <v>20.79</v>
      </c>
      <c r="Y32" s="26">
        <v>184.64</v>
      </c>
      <c r="Z32" s="26">
        <v>0.51</v>
      </c>
      <c r="AA32" s="26">
        <v>55.1</v>
      </c>
      <c r="AB32" s="26">
        <v>27.72</v>
      </c>
      <c r="AC32" s="26">
        <v>63.14</v>
      </c>
      <c r="AD32" s="26">
        <v>0.75</v>
      </c>
      <c r="AE32" s="26">
        <v>0.04</v>
      </c>
      <c r="AF32" s="26">
        <v>0.23</v>
      </c>
      <c r="AG32" s="26">
        <v>0.41</v>
      </c>
      <c r="AH32" s="26">
        <v>3.94</v>
      </c>
      <c r="AI32" s="26">
        <v>0.23</v>
      </c>
      <c r="AJ32" s="26">
        <v>0</v>
      </c>
      <c r="AK32" s="26">
        <v>811.67</v>
      </c>
      <c r="AL32" s="26">
        <v>668.39</v>
      </c>
      <c r="AM32" s="26">
        <v>1243.05</v>
      </c>
      <c r="AN32" s="26">
        <v>962.82</v>
      </c>
      <c r="AO32" s="26">
        <v>371.08</v>
      </c>
      <c r="AP32" s="26">
        <v>626.17999999999995</v>
      </c>
      <c r="AQ32" s="26">
        <v>204.16</v>
      </c>
      <c r="AR32" s="26">
        <v>739.37</v>
      </c>
      <c r="AS32" s="26">
        <v>69.88</v>
      </c>
      <c r="AT32" s="26">
        <v>79.510000000000005</v>
      </c>
      <c r="AU32" s="26">
        <v>106.34</v>
      </c>
      <c r="AV32" s="26">
        <v>430.21</v>
      </c>
      <c r="AW32" s="26">
        <v>57.08</v>
      </c>
      <c r="AX32" s="26">
        <v>327.86</v>
      </c>
      <c r="AY32" s="26">
        <v>0.53</v>
      </c>
      <c r="AZ32" s="26">
        <v>95.59</v>
      </c>
      <c r="BA32" s="26">
        <v>84.75</v>
      </c>
      <c r="BB32" s="26">
        <v>812.79</v>
      </c>
      <c r="BC32" s="26">
        <v>89.78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0.06</v>
      </c>
      <c r="BL32" s="26">
        <v>0</v>
      </c>
      <c r="BM32" s="26">
        <v>0.04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0.23</v>
      </c>
      <c r="BT32" s="26">
        <v>0</v>
      </c>
      <c r="BU32" s="26">
        <v>0</v>
      </c>
      <c r="BV32" s="26">
        <v>0.56000000000000005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73.81</v>
      </c>
      <c r="CC32" s="25">
        <v>44.87</v>
      </c>
      <c r="CE32" s="23">
        <v>59.72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6.5</v>
      </c>
      <c r="CQ32" s="23">
        <v>0.5</v>
      </c>
      <c r="CR32" s="23">
        <v>27.19</v>
      </c>
    </row>
    <row r="33" spans="1:96" s="23" customFormat="1">
      <c r="A33" s="23" t="str">
        <f>"-"</f>
        <v>-</v>
      </c>
      <c r="B33" s="24" t="s">
        <v>94</v>
      </c>
      <c r="C33" s="25" t="str">
        <f>"40"</f>
        <v>40</v>
      </c>
      <c r="D33" s="25">
        <v>2.88</v>
      </c>
      <c r="E33" s="25">
        <v>2.88</v>
      </c>
      <c r="F33" s="25">
        <v>3.4</v>
      </c>
      <c r="G33" s="25">
        <v>0</v>
      </c>
      <c r="H33" s="25">
        <v>22.2</v>
      </c>
      <c r="I33" s="25">
        <v>126.96</v>
      </c>
      <c r="J33" s="26">
        <v>2.08</v>
      </c>
      <c r="K33" s="26">
        <v>0</v>
      </c>
      <c r="L33" s="26">
        <v>0</v>
      </c>
      <c r="M33" s="26">
        <v>0</v>
      </c>
      <c r="N33" s="26">
        <v>22.2</v>
      </c>
      <c r="O33" s="26">
        <v>0</v>
      </c>
      <c r="P33" s="26">
        <v>0</v>
      </c>
      <c r="Q33" s="26">
        <v>0</v>
      </c>
      <c r="R33" s="26">
        <v>0</v>
      </c>
      <c r="S33" s="26">
        <v>0.16</v>
      </c>
      <c r="T33" s="26">
        <v>0.72</v>
      </c>
      <c r="U33" s="26">
        <v>52</v>
      </c>
      <c r="V33" s="26">
        <v>146</v>
      </c>
      <c r="W33" s="26">
        <v>122.8</v>
      </c>
      <c r="X33" s="26">
        <v>13.6</v>
      </c>
      <c r="Y33" s="26">
        <v>87.6</v>
      </c>
      <c r="Z33" s="26">
        <v>0.08</v>
      </c>
      <c r="AA33" s="26">
        <v>16.8</v>
      </c>
      <c r="AB33" s="26">
        <v>12</v>
      </c>
      <c r="AC33" s="26">
        <v>18.8</v>
      </c>
      <c r="AD33" s="26">
        <v>0.08</v>
      </c>
      <c r="AE33" s="26">
        <v>0.02</v>
      </c>
      <c r="AF33" s="26">
        <v>0.15</v>
      </c>
      <c r="AG33" s="26">
        <v>0.08</v>
      </c>
      <c r="AH33" s="26">
        <v>0.72</v>
      </c>
      <c r="AI33" s="26">
        <v>0.4</v>
      </c>
      <c r="AJ33" s="26">
        <v>0</v>
      </c>
      <c r="AK33" s="26">
        <v>181.2</v>
      </c>
      <c r="AL33" s="26">
        <v>167.2</v>
      </c>
      <c r="AM33" s="26">
        <v>215.2</v>
      </c>
      <c r="AN33" s="26">
        <v>216</v>
      </c>
      <c r="AO33" s="26">
        <v>66</v>
      </c>
      <c r="AP33" s="26">
        <v>121.6</v>
      </c>
      <c r="AQ33" s="26">
        <v>38</v>
      </c>
      <c r="AR33" s="26">
        <v>128</v>
      </c>
      <c r="AS33" s="26">
        <v>94.4</v>
      </c>
      <c r="AT33" s="26">
        <v>96</v>
      </c>
      <c r="AU33" s="26">
        <v>212</v>
      </c>
      <c r="AV33" s="26">
        <v>68</v>
      </c>
      <c r="AW33" s="26">
        <v>56</v>
      </c>
      <c r="AX33" s="26">
        <v>636.4</v>
      </c>
      <c r="AY33" s="26">
        <v>0</v>
      </c>
      <c r="AZ33" s="26">
        <v>312</v>
      </c>
      <c r="BA33" s="26">
        <v>167.2</v>
      </c>
      <c r="BB33" s="26">
        <v>135.19999999999999</v>
      </c>
      <c r="BC33" s="26">
        <v>27.6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0.99</v>
      </c>
      <c r="BT33" s="26">
        <v>0</v>
      </c>
      <c r="BU33" s="26">
        <v>0</v>
      </c>
      <c r="BV33" s="26">
        <v>7.0000000000000007E-2</v>
      </c>
      <c r="BW33" s="26">
        <v>0.02</v>
      </c>
      <c r="BX33" s="26">
        <v>0.03</v>
      </c>
      <c r="BY33" s="26">
        <v>0</v>
      </c>
      <c r="BZ33" s="26">
        <v>0</v>
      </c>
      <c r="CA33" s="26">
        <v>0</v>
      </c>
      <c r="CB33" s="26">
        <v>10.64</v>
      </c>
      <c r="CC33" s="25">
        <v>10.7</v>
      </c>
      <c r="CE33" s="23">
        <v>18.8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8.92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"200"</f>
        <v>200</v>
      </c>
      <c r="D34" s="25">
        <v>4.99</v>
      </c>
      <c r="E34" s="25">
        <v>3</v>
      </c>
      <c r="F34" s="25">
        <v>6.51</v>
      </c>
      <c r="G34" s="25">
        <v>0.51</v>
      </c>
      <c r="H34" s="25">
        <v>26.42</v>
      </c>
      <c r="I34" s="25">
        <v>182.82498899999996</v>
      </c>
      <c r="J34" s="26">
        <v>4.47</v>
      </c>
      <c r="K34" s="26">
        <v>0.11</v>
      </c>
      <c r="L34" s="26">
        <v>0</v>
      </c>
      <c r="M34" s="26">
        <v>0</v>
      </c>
      <c r="N34" s="26">
        <v>9.23</v>
      </c>
      <c r="O34" s="26">
        <v>16.420000000000002</v>
      </c>
      <c r="P34" s="26">
        <v>0.77</v>
      </c>
      <c r="Q34" s="26">
        <v>0</v>
      </c>
      <c r="R34" s="26">
        <v>0</v>
      </c>
      <c r="S34" s="26">
        <v>0.1</v>
      </c>
      <c r="T34" s="26">
        <v>2.0099999999999998</v>
      </c>
      <c r="U34" s="26">
        <v>441.8</v>
      </c>
      <c r="V34" s="26">
        <v>166.21</v>
      </c>
      <c r="W34" s="26">
        <v>115.81</v>
      </c>
      <c r="X34" s="26">
        <v>27.08</v>
      </c>
      <c r="Y34" s="26">
        <v>123.7</v>
      </c>
      <c r="Z34" s="26">
        <v>0.52</v>
      </c>
      <c r="AA34" s="26">
        <v>24.24</v>
      </c>
      <c r="AB34" s="26">
        <v>21.92</v>
      </c>
      <c r="AC34" s="26">
        <v>45.27</v>
      </c>
      <c r="AD34" s="26">
        <v>0.14000000000000001</v>
      </c>
      <c r="AE34" s="26">
        <v>7.0000000000000007E-2</v>
      </c>
      <c r="AF34" s="26">
        <v>0.14000000000000001</v>
      </c>
      <c r="AG34" s="26">
        <v>0.42</v>
      </c>
      <c r="AH34" s="26">
        <v>1.83</v>
      </c>
      <c r="AI34" s="26">
        <v>0.53</v>
      </c>
      <c r="AJ34" s="26">
        <v>0</v>
      </c>
      <c r="AK34" s="26">
        <v>266.08</v>
      </c>
      <c r="AL34" s="26">
        <v>247.29</v>
      </c>
      <c r="AM34" s="26">
        <v>514.24</v>
      </c>
      <c r="AN34" s="26">
        <v>281.41000000000003</v>
      </c>
      <c r="AO34" s="26">
        <v>124.92</v>
      </c>
      <c r="AP34" s="26">
        <v>202.05</v>
      </c>
      <c r="AQ34" s="26">
        <v>75.959999999999994</v>
      </c>
      <c r="AR34" s="26">
        <v>254.1</v>
      </c>
      <c r="AS34" s="26">
        <v>167.84</v>
      </c>
      <c r="AT34" s="26">
        <v>117.08</v>
      </c>
      <c r="AU34" s="26">
        <v>146.03</v>
      </c>
      <c r="AV34" s="26">
        <v>52.5</v>
      </c>
      <c r="AW34" s="26">
        <v>77.27</v>
      </c>
      <c r="AX34" s="26">
        <v>405.42</v>
      </c>
      <c r="AY34" s="26">
        <v>0</v>
      </c>
      <c r="AZ34" s="26">
        <v>132.54</v>
      </c>
      <c r="BA34" s="26">
        <v>121.45</v>
      </c>
      <c r="BB34" s="26">
        <v>261.68</v>
      </c>
      <c r="BC34" s="26">
        <v>63.33</v>
      </c>
      <c r="BD34" s="26">
        <v>0.12</v>
      </c>
      <c r="BE34" s="26">
        <v>0.05</v>
      </c>
      <c r="BF34" s="26">
        <v>0.03</v>
      </c>
      <c r="BG34" s="26">
        <v>7.0000000000000007E-2</v>
      </c>
      <c r="BH34" s="26">
        <v>0.08</v>
      </c>
      <c r="BI34" s="26">
        <v>0.35</v>
      </c>
      <c r="BJ34" s="26">
        <v>0</v>
      </c>
      <c r="BK34" s="26">
        <v>1.02</v>
      </c>
      <c r="BL34" s="26">
        <v>0</v>
      </c>
      <c r="BM34" s="26">
        <v>0.31</v>
      </c>
      <c r="BN34" s="26">
        <v>0</v>
      </c>
      <c r="BO34" s="26">
        <v>0</v>
      </c>
      <c r="BP34" s="26">
        <v>0</v>
      </c>
      <c r="BQ34" s="26">
        <v>7.0000000000000007E-2</v>
      </c>
      <c r="BR34" s="26">
        <v>0.1</v>
      </c>
      <c r="BS34" s="26">
        <v>0.89</v>
      </c>
      <c r="BT34" s="26">
        <v>0</v>
      </c>
      <c r="BU34" s="26">
        <v>0</v>
      </c>
      <c r="BV34" s="26">
        <v>0.28000000000000003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165.07</v>
      </c>
      <c r="CC34" s="25">
        <v>20.57</v>
      </c>
      <c r="CE34" s="23">
        <v>27.89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5</v>
      </c>
      <c r="CQ34" s="23">
        <v>1</v>
      </c>
      <c r="CR34" s="23">
        <v>12.47</v>
      </c>
    </row>
    <row r="35" spans="1:96" s="23" customFormat="1">
      <c r="A35" s="23" t="str">
        <f>"2"</f>
        <v>2</v>
      </c>
      <c r="B35" s="24" t="s">
        <v>96</v>
      </c>
      <c r="C35" s="25" t="str">
        <f>"20"</f>
        <v>20</v>
      </c>
      <c r="D35" s="25">
        <v>1.32</v>
      </c>
      <c r="E35" s="25">
        <v>0</v>
      </c>
      <c r="F35" s="25">
        <v>0.13</v>
      </c>
      <c r="G35" s="25">
        <v>0.13</v>
      </c>
      <c r="H35" s="25">
        <v>9.3800000000000008</v>
      </c>
      <c r="I35" s="25">
        <v>44.780199999999994</v>
      </c>
      <c r="J35" s="26">
        <v>0</v>
      </c>
      <c r="K35" s="26">
        <v>0</v>
      </c>
      <c r="L35" s="26">
        <v>0</v>
      </c>
      <c r="M35" s="26">
        <v>0</v>
      </c>
      <c r="N35" s="26">
        <v>0.22</v>
      </c>
      <c r="O35" s="26">
        <v>9.1199999999999992</v>
      </c>
      <c r="P35" s="26">
        <v>0.04</v>
      </c>
      <c r="Q35" s="26">
        <v>0</v>
      </c>
      <c r="R35" s="26">
        <v>0</v>
      </c>
      <c r="S35" s="26">
        <v>0</v>
      </c>
      <c r="T35" s="26">
        <v>0.36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63.86</v>
      </c>
      <c r="AL35" s="26">
        <v>66.47</v>
      </c>
      <c r="AM35" s="26">
        <v>101.79</v>
      </c>
      <c r="AN35" s="26">
        <v>33.76</v>
      </c>
      <c r="AO35" s="26">
        <v>20.010000000000002</v>
      </c>
      <c r="AP35" s="26">
        <v>40.020000000000003</v>
      </c>
      <c r="AQ35" s="26">
        <v>15.14</v>
      </c>
      <c r="AR35" s="26">
        <v>72.38</v>
      </c>
      <c r="AS35" s="26">
        <v>44.89</v>
      </c>
      <c r="AT35" s="26">
        <v>62.64</v>
      </c>
      <c r="AU35" s="26">
        <v>51.68</v>
      </c>
      <c r="AV35" s="26">
        <v>27.14</v>
      </c>
      <c r="AW35" s="26">
        <v>48.02</v>
      </c>
      <c r="AX35" s="26">
        <v>401.59</v>
      </c>
      <c r="AY35" s="26">
        <v>0</v>
      </c>
      <c r="AZ35" s="26">
        <v>130.85</v>
      </c>
      <c r="BA35" s="26">
        <v>56.9</v>
      </c>
      <c r="BB35" s="26">
        <v>37.76</v>
      </c>
      <c r="BC35" s="26">
        <v>29.93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0.01</v>
      </c>
      <c r="BT35" s="26">
        <v>0</v>
      </c>
      <c r="BU35" s="26">
        <v>0</v>
      </c>
      <c r="BV35" s="26">
        <v>0.06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7.82</v>
      </c>
      <c r="CC35" s="25">
        <v>1.1200000000000001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0.93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1.18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112</v>
      </c>
      <c r="C37" s="29"/>
      <c r="D37" s="29">
        <v>26.19</v>
      </c>
      <c r="E37" s="29">
        <v>22.09</v>
      </c>
      <c r="F37" s="29">
        <v>19.670000000000002</v>
      </c>
      <c r="G37" s="29">
        <v>1.68</v>
      </c>
      <c r="H37" s="29">
        <v>77.37</v>
      </c>
      <c r="I37" s="29">
        <v>586.91</v>
      </c>
      <c r="J37" s="30">
        <v>11.78</v>
      </c>
      <c r="K37" s="30">
        <v>0.76</v>
      </c>
      <c r="L37" s="30">
        <v>0</v>
      </c>
      <c r="M37" s="30">
        <v>0</v>
      </c>
      <c r="N37" s="30">
        <v>46.51</v>
      </c>
      <c r="O37" s="30">
        <v>29.77</v>
      </c>
      <c r="P37" s="30">
        <v>1.08</v>
      </c>
      <c r="Q37" s="30">
        <v>0</v>
      </c>
      <c r="R37" s="30">
        <v>0</v>
      </c>
      <c r="S37" s="30">
        <v>1.38</v>
      </c>
      <c r="T37" s="30">
        <v>4.63</v>
      </c>
      <c r="U37" s="30">
        <v>707.78</v>
      </c>
      <c r="V37" s="30">
        <v>420.07</v>
      </c>
      <c r="W37" s="30">
        <v>381.14</v>
      </c>
      <c r="X37" s="30">
        <v>61.47</v>
      </c>
      <c r="Y37" s="30">
        <v>395.93</v>
      </c>
      <c r="Z37" s="30">
        <v>1.1399999999999999</v>
      </c>
      <c r="AA37" s="30">
        <v>96.14</v>
      </c>
      <c r="AB37" s="30">
        <v>61.64</v>
      </c>
      <c r="AC37" s="30">
        <v>127.21</v>
      </c>
      <c r="AD37" s="30">
        <v>0.97</v>
      </c>
      <c r="AE37" s="30">
        <v>0.14000000000000001</v>
      </c>
      <c r="AF37" s="30">
        <v>0.52</v>
      </c>
      <c r="AG37" s="30">
        <v>0.91</v>
      </c>
      <c r="AH37" s="30">
        <v>6.49</v>
      </c>
      <c r="AI37" s="30">
        <v>1.1599999999999999</v>
      </c>
      <c r="AJ37" s="30">
        <v>0</v>
      </c>
      <c r="AK37" s="30">
        <v>1322.8</v>
      </c>
      <c r="AL37" s="30">
        <v>1149.3499999999999</v>
      </c>
      <c r="AM37" s="30">
        <v>2074.27</v>
      </c>
      <c r="AN37" s="30">
        <v>1493.98</v>
      </c>
      <c r="AO37" s="30">
        <v>582.01</v>
      </c>
      <c r="AP37" s="30">
        <v>989.85</v>
      </c>
      <c r="AQ37" s="30">
        <v>333.26</v>
      </c>
      <c r="AR37" s="30">
        <v>1193.8499999999999</v>
      </c>
      <c r="AS37" s="30">
        <v>377.01</v>
      </c>
      <c r="AT37" s="30">
        <v>355.22</v>
      </c>
      <c r="AU37" s="30">
        <v>516.04999999999995</v>
      </c>
      <c r="AV37" s="30">
        <v>577.85</v>
      </c>
      <c r="AW37" s="30">
        <v>238.37</v>
      </c>
      <c r="AX37" s="30">
        <v>1771.28</v>
      </c>
      <c r="AY37" s="30">
        <v>0.53</v>
      </c>
      <c r="AZ37" s="30">
        <v>670.98</v>
      </c>
      <c r="BA37" s="30">
        <v>430.3</v>
      </c>
      <c r="BB37" s="30">
        <v>1247.43</v>
      </c>
      <c r="BC37" s="30">
        <v>210.63</v>
      </c>
      <c r="BD37" s="30">
        <v>0.12</v>
      </c>
      <c r="BE37" s="30">
        <v>0.05</v>
      </c>
      <c r="BF37" s="30">
        <v>0.03</v>
      </c>
      <c r="BG37" s="30">
        <v>7.0000000000000007E-2</v>
      </c>
      <c r="BH37" s="30">
        <v>0.08</v>
      </c>
      <c r="BI37" s="30">
        <v>0.35</v>
      </c>
      <c r="BJ37" s="30">
        <v>0</v>
      </c>
      <c r="BK37" s="30">
        <v>1.0900000000000001</v>
      </c>
      <c r="BL37" s="30">
        <v>0</v>
      </c>
      <c r="BM37" s="30">
        <v>0.35</v>
      </c>
      <c r="BN37" s="30">
        <v>0</v>
      </c>
      <c r="BO37" s="30">
        <v>0.01</v>
      </c>
      <c r="BP37" s="30">
        <v>0</v>
      </c>
      <c r="BQ37" s="30">
        <v>7.0000000000000007E-2</v>
      </c>
      <c r="BR37" s="30">
        <v>0.1</v>
      </c>
      <c r="BS37" s="30">
        <v>2.11</v>
      </c>
      <c r="BT37" s="30">
        <v>0</v>
      </c>
      <c r="BU37" s="30">
        <v>0</v>
      </c>
      <c r="BV37" s="30">
        <v>0.96</v>
      </c>
      <c r="BW37" s="30">
        <v>0.03</v>
      </c>
      <c r="BX37" s="30">
        <v>0.03</v>
      </c>
      <c r="BY37" s="30">
        <v>0</v>
      </c>
      <c r="BZ37" s="30">
        <v>0</v>
      </c>
      <c r="CA37" s="30">
        <v>0</v>
      </c>
      <c r="CB37" s="30">
        <v>457.38</v>
      </c>
      <c r="CC37" s="29">
        <f>SUM($CC$31:$CC$36)</f>
        <v>78.44</v>
      </c>
      <c r="CD37" s="27">
        <f>$I$37/$I$51*100</f>
        <v>20.977403835843621</v>
      </c>
      <c r="CE37" s="27">
        <v>106.41</v>
      </c>
      <c r="CG37" s="27">
        <v>62.37</v>
      </c>
      <c r="CH37" s="27">
        <v>35.74</v>
      </c>
      <c r="CI37" s="27">
        <v>49.06</v>
      </c>
      <c r="CJ37" s="27">
        <v>4079.79</v>
      </c>
      <c r="CK37" s="27">
        <v>1779.6</v>
      </c>
      <c r="CL37" s="27">
        <v>2929.69</v>
      </c>
      <c r="CM37" s="27">
        <v>53.7</v>
      </c>
      <c r="CN37" s="27">
        <v>36.42</v>
      </c>
      <c r="CO37" s="27">
        <v>45.06</v>
      </c>
      <c r="CP37" s="27">
        <v>17.5</v>
      </c>
      <c r="CQ37" s="27">
        <v>1.5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9.58</v>
      </c>
      <c r="CE39" s="23">
        <v>1803.2</v>
      </c>
      <c r="CG39" s="23">
        <v>2.94</v>
      </c>
      <c r="CH39" s="23">
        <v>2.83</v>
      </c>
      <c r="CI39" s="23">
        <v>2.88</v>
      </c>
      <c r="CJ39" s="23">
        <v>491.7</v>
      </c>
      <c r="CK39" s="23">
        <v>116.95</v>
      </c>
      <c r="CL39" s="23">
        <v>304.33</v>
      </c>
      <c r="CM39" s="23">
        <v>2.58</v>
      </c>
      <c r="CN39" s="23">
        <v>1.51</v>
      </c>
      <c r="CO39" s="23">
        <v>2.0499999999999998</v>
      </c>
      <c r="CP39" s="23">
        <v>3</v>
      </c>
      <c r="CQ39" s="23">
        <v>0</v>
      </c>
      <c r="CR39" s="23">
        <v>5.8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8.84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5.36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21.85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13.24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"100"</f>
        <v>100</v>
      </c>
      <c r="D42" s="25">
        <v>8.1</v>
      </c>
      <c r="E42" s="25">
        <v>7.31</v>
      </c>
      <c r="F42" s="25">
        <v>8.1199999999999992</v>
      </c>
      <c r="G42" s="25">
        <v>0.91</v>
      </c>
      <c r="H42" s="25">
        <v>8.86</v>
      </c>
      <c r="I42" s="25">
        <v>139.7221691057693</v>
      </c>
      <c r="J42" s="26">
        <v>4.63</v>
      </c>
      <c r="K42" s="26">
        <v>0.54</v>
      </c>
      <c r="L42" s="26">
        <v>0</v>
      </c>
      <c r="M42" s="26">
        <v>0</v>
      </c>
      <c r="N42" s="26">
        <v>1.96</v>
      </c>
      <c r="O42" s="26">
        <v>5.89</v>
      </c>
      <c r="P42" s="26">
        <v>1.01</v>
      </c>
      <c r="Q42" s="26">
        <v>0</v>
      </c>
      <c r="R42" s="26">
        <v>0</v>
      </c>
      <c r="S42" s="26">
        <v>0.22</v>
      </c>
      <c r="T42" s="26">
        <v>1.1299999999999999</v>
      </c>
      <c r="U42" s="26">
        <v>155.18</v>
      </c>
      <c r="V42" s="26">
        <v>213.68</v>
      </c>
      <c r="W42" s="26">
        <v>30.62</v>
      </c>
      <c r="X42" s="26">
        <v>16.38</v>
      </c>
      <c r="Y42" s="26">
        <v>84.05</v>
      </c>
      <c r="Z42" s="26">
        <v>1.1399999999999999</v>
      </c>
      <c r="AA42" s="26">
        <v>12.63</v>
      </c>
      <c r="AB42" s="26">
        <v>14.16</v>
      </c>
      <c r="AC42" s="26">
        <v>26.83</v>
      </c>
      <c r="AD42" s="26">
        <v>0.66</v>
      </c>
      <c r="AE42" s="26">
        <v>0.03</v>
      </c>
      <c r="AF42" s="26">
        <v>7.0000000000000007E-2</v>
      </c>
      <c r="AG42" s="26">
        <v>1.43</v>
      </c>
      <c r="AH42" s="26">
        <v>3.95</v>
      </c>
      <c r="AI42" s="26">
        <v>1.67</v>
      </c>
      <c r="AJ42" s="26">
        <v>0</v>
      </c>
      <c r="AK42" s="26">
        <v>513.69000000000005</v>
      </c>
      <c r="AL42" s="26">
        <v>393.32</v>
      </c>
      <c r="AM42" s="26">
        <v>745.23</v>
      </c>
      <c r="AN42" s="26">
        <v>742.89</v>
      </c>
      <c r="AO42" s="26">
        <v>225.57</v>
      </c>
      <c r="AP42" s="26">
        <v>397.11</v>
      </c>
      <c r="AQ42" s="26">
        <v>107.85</v>
      </c>
      <c r="AR42" s="26">
        <v>407.2</v>
      </c>
      <c r="AS42" s="26">
        <v>540.35</v>
      </c>
      <c r="AT42" s="26">
        <v>536.73</v>
      </c>
      <c r="AU42" s="26">
        <v>897.85</v>
      </c>
      <c r="AV42" s="26">
        <v>333.82</v>
      </c>
      <c r="AW42" s="26">
        <v>455.11</v>
      </c>
      <c r="AX42" s="26">
        <v>1603.92</v>
      </c>
      <c r="AY42" s="26">
        <v>96.4</v>
      </c>
      <c r="AZ42" s="26">
        <v>376.96</v>
      </c>
      <c r="BA42" s="26">
        <v>414.01</v>
      </c>
      <c r="BB42" s="26">
        <v>336.28</v>
      </c>
      <c r="BC42" s="26">
        <v>139.94</v>
      </c>
      <c r="BD42" s="26">
        <v>0.04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0.13</v>
      </c>
      <c r="BJ42" s="26">
        <v>0</v>
      </c>
      <c r="BK42" s="26">
        <v>0.43</v>
      </c>
      <c r="BL42" s="26">
        <v>0</v>
      </c>
      <c r="BM42" s="26">
        <v>0.14000000000000001</v>
      </c>
      <c r="BN42" s="26">
        <v>0</v>
      </c>
      <c r="BO42" s="26">
        <v>0</v>
      </c>
      <c r="BP42" s="26">
        <v>0</v>
      </c>
      <c r="BQ42" s="26">
        <v>0.03</v>
      </c>
      <c r="BR42" s="26">
        <v>0.04</v>
      </c>
      <c r="BS42" s="26">
        <v>0.48</v>
      </c>
      <c r="BT42" s="26">
        <v>0</v>
      </c>
      <c r="BU42" s="26">
        <v>0</v>
      </c>
      <c r="BV42" s="26">
        <v>0.5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113.94</v>
      </c>
      <c r="CC42" s="25">
        <v>37.950000000000003</v>
      </c>
      <c r="CE42" s="23">
        <v>14.99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0.31</v>
      </c>
      <c r="CR42" s="23">
        <v>23</v>
      </c>
    </row>
    <row r="43" spans="1:96" s="23" customFormat="1">
      <c r="A43" s="23" t="str">
        <f>"2"</f>
        <v>2</v>
      </c>
      <c r="B43" s="24" t="s">
        <v>96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89.560399999999987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2.2400000000000002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1.87</v>
      </c>
    </row>
    <row r="44" spans="1:96" s="23" customFormat="1">
      <c r="A44" s="23" t="str">
        <f>"3"</f>
        <v>3</v>
      </c>
      <c r="B44" s="24" t="s">
        <v>104</v>
      </c>
      <c r="C44" s="25" t="str">
        <f>"37,4"</f>
        <v>37,4</v>
      </c>
      <c r="D44" s="25">
        <v>2.4700000000000002</v>
      </c>
      <c r="E44" s="25">
        <v>0</v>
      </c>
      <c r="F44" s="25">
        <v>0.45</v>
      </c>
      <c r="G44" s="25">
        <v>0.45</v>
      </c>
      <c r="H44" s="25">
        <v>15.6</v>
      </c>
      <c r="I44" s="25">
        <v>72.324119999999994</v>
      </c>
      <c r="J44" s="26">
        <v>7.0000000000000007E-2</v>
      </c>
      <c r="K44" s="26">
        <v>0</v>
      </c>
      <c r="L44" s="26">
        <v>0</v>
      </c>
      <c r="M44" s="26">
        <v>0</v>
      </c>
      <c r="N44" s="26">
        <v>0.45</v>
      </c>
      <c r="O44" s="26">
        <v>12.04</v>
      </c>
      <c r="P44" s="26">
        <v>3.1</v>
      </c>
      <c r="Q44" s="26">
        <v>0</v>
      </c>
      <c r="R44" s="26">
        <v>0</v>
      </c>
      <c r="S44" s="26">
        <v>0.37</v>
      </c>
      <c r="T44" s="26">
        <v>0.94</v>
      </c>
      <c r="U44" s="26">
        <v>228.14</v>
      </c>
      <c r="V44" s="26">
        <v>91.63</v>
      </c>
      <c r="W44" s="26">
        <v>13.09</v>
      </c>
      <c r="X44" s="26">
        <v>17.579999999999998</v>
      </c>
      <c r="Y44" s="26">
        <v>59.09</v>
      </c>
      <c r="Z44" s="26">
        <v>1.46</v>
      </c>
      <c r="AA44" s="26">
        <v>0</v>
      </c>
      <c r="AB44" s="26">
        <v>1.87</v>
      </c>
      <c r="AC44" s="26">
        <v>0.37</v>
      </c>
      <c r="AD44" s="26">
        <v>0.52</v>
      </c>
      <c r="AE44" s="26">
        <v>7.0000000000000007E-2</v>
      </c>
      <c r="AF44" s="26">
        <v>0.03</v>
      </c>
      <c r="AG44" s="26">
        <v>0.26</v>
      </c>
      <c r="AH44" s="26">
        <v>0.75</v>
      </c>
      <c r="AI44" s="26">
        <v>0</v>
      </c>
      <c r="AJ44" s="26">
        <v>0</v>
      </c>
      <c r="AK44" s="26">
        <v>0</v>
      </c>
      <c r="AL44" s="26">
        <v>0</v>
      </c>
      <c r="AM44" s="26">
        <v>159.69999999999999</v>
      </c>
      <c r="AN44" s="26">
        <v>83.4</v>
      </c>
      <c r="AO44" s="26">
        <v>34.78</v>
      </c>
      <c r="AP44" s="26">
        <v>74.05</v>
      </c>
      <c r="AQ44" s="26">
        <v>29.92</v>
      </c>
      <c r="AR44" s="26">
        <v>138.75</v>
      </c>
      <c r="AS44" s="26">
        <v>111.08</v>
      </c>
      <c r="AT44" s="26">
        <v>108.83</v>
      </c>
      <c r="AU44" s="26">
        <v>173.54</v>
      </c>
      <c r="AV44" s="26">
        <v>46.38</v>
      </c>
      <c r="AW44" s="26">
        <v>115.94</v>
      </c>
      <c r="AX44" s="26">
        <v>571.85</v>
      </c>
      <c r="AY44" s="26">
        <v>0</v>
      </c>
      <c r="AZ44" s="26">
        <v>196.72</v>
      </c>
      <c r="BA44" s="26">
        <v>108.83</v>
      </c>
      <c r="BB44" s="26">
        <v>67.319999999999993</v>
      </c>
      <c r="BC44" s="26">
        <v>48.62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0.05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0.18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17.579999999999998</v>
      </c>
      <c r="CC44" s="25">
        <v>2.17</v>
      </c>
      <c r="CE44" s="23">
        <v>0.31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1.81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2.91</v>
      </c>
    </row>
    <row r="46" spans="1:96" s="27" customFormat="1" ht="11.4">
      <c r="B46" s="28" t="s">
        <v>114</v>
      </c>
      <c r="C46" s="29"/>
      <c r="D46" s="29">
        <v>22.76</v>
      </c>
      <c r="E46" s="29">
        <v>8.0299999999999994</v>
      </c>
      <c r="F46" s="29">
        <v>22.18</v>
      </c>
      <c r="G46" s="29">
        <v>10.77</v>
      </c>
      <c r="H46" s="29">
        <v>125.85</v>
      </c>
      <c r="I46" s="29">
        <v>773.15</v>
      </c>
      <c r="J46" s="30">
        <v>8.86</v>
      </c>
      <c r="K46" s="30">
        <v>5.85</v>
      </c>
      <c r="L46" s="30">
        <v>0</v>
      </c>
      <c r="M46" s="30">
        <v>0</v>
      </c>
      <c r="N46" s="30">
        <v>31.5</v>
      </c>
      <c r="O46" s="30">
        <v>80.400000000000006</v>
      </c>
      <c r="P46" s="30">
        <v>13.95</v>
      </c>
      <c r="Q46" s="30">
        <v>0</v>
      </c>
      <c r="R46" s="30">
        <v>0</v>
      </c>
      <c r="S46" s="30">
        <v>1.73</v>
      </c>
      <c r="T46" s="30">
        <v>9.75</v>
      </c>
      <c r="U46" s="30">
        <v>1102.6199999999999</v>
      </c>
      <c r="V46" s="30">
        <v>2121.91</v>
      </c>
      <c r="W46" s="30">
        <v>165.2</v>
      </c>
      <c r="X46" s="30">
        <v>151.71</v>
      </c>
      <c r="Y46" s="30">
        <v>395.93</v>
      </c>
      <c r="Z46" s="30">
        <v>6.39</v>
      </c>
      <c r="AA46" s="30">
        <v>37.630000000000003</v>
      </c>
      <c r="AB46" s="30">
        <v>12819.31</v>
      </c>
      <c r="AC46" s="30">
        <v>2259.3000000000002</v>
      </c>
      <c r="AD46" s="30">
        <v>6.76</v>
      </c>
      <c r="AE46" s="30">
        <v>0.42</v>
      </c>
      <c r="AF46" s="30">
        <v>0.39</v>
      </c>
      <c r="AG46" s="30">
        <v>5.9</v>
      </c>
      <c r="AH46" s="30">
        <v>11.8</v>
      </c>
      <c r="AI46" s="30">
        <v>19.88</v>
      </c>
      <c r="AJ46" s="30">
        <v>0</v>
      </c>
      <c r="AK46" s="30">
        <v>854.42</v>
      </c>
      <c r="AL46" s="30">
        <v>760.63</v>
      </c>
      <c r="AM46" s="30">
        <v>1459.73</v>
      </c>
      <c r="AN46" s="30">
        <v>1167.6300000000001</v>
      </c>
      <c r="AO46" s="30">
        <v>374.22</v>
      </c>
      <c r="AP46" s="30">
        <v>758.01</v>
      </c>
      <c r="AQ46" s="30">
        <v>250.93</v>
      </c>
      <c r="AR46" s="30">
        <v>930.13</v>
      </c>
      <c r="AS46" s="30">
        <v>978.94</v>
      </c>
      <c r="AT46" s="30">
        <v>1255.44</v>
      </c>
      <c r="AU46" s="30">
        <v>1532.38</v>
      </c>
      <c r="AV46" s="30">
        <v>513.07000000000005</v>
      </c>
      <c r="AW46" s="30">
        <v>847.04</v>
      </c>
      <c r="AX46" s="30">
        <v>4200.97</v>
      </c>
      <c r="AY46" s="30">
        <v>96.4</v>
      </c>
      <c r="AZ46" s="30">
        <v>1081.46</v>
      </c>
      <c r="BA46" s="30">
        <v>810.44</v>
      </c>
      <c r="BB46" s="30">
        <v>651.49</v>
      </c>
      <c r="BC46" s="30">
        <v>327.55</v>
      </c>
      <c r="BD46" s="30">
        <v>0.17</v>
      </c>
      <c r="BE46" s="30">
        <v>0.08</v>
      </c>
      <c r="BF46" s="30">
        <v>0.04</v>
      </c>
      <c r="BG46" s="30">
        <v>0.1</v>
      </c>
      <c r="BH46" s="30">
        <v>0.11</v>
      </c>
      <c r="BI46" s="30">
        <v>0.51</v>
      </c>
      <c r="BJ46" s="30">
        <v>0</v>
      </c>
      <c r="BK46" s="30">
        <v>2.2400000000000002</v>
      </c>
      <c r="BL46" s="30">
        <v>0</v>
      </c>
      <c r="BM46" s="30">
        <v>0.83</v>
      </c>
      <c r="BN46" s="30">
        <v>0.03</v>
      </c>
      <c r="BO46" s="30">
        <v>0.06</v>
      </c>
      <c r="BP46" s="30">
        <v>0</v>
      </c>
      <c r="BQ46" s="30">
        <v>0.1</v>
      </c>
      <c r="BR46" s="30">
        <v>0.17</v>
      </c>
      <c r="BS46" s="30">
        <v>3.66</v>
      </c>
      <c r="BT46" s="30">
        <v>0</v>
      </c>
      <c r="BU46" s="30">
        <v>0</v>
      </c>
      <c r="BV46" s="30">
        <v>5.72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868.02</v>
      </c>
      <c r="CC46" s="29">
        <f>SUM($CC$38:$CC$45)</f>
        <v>87.429999999999993</v>
      </c>
      <c r="CD46" s="27">
        <f>$I$46/$I$51*100</f>
        <v>27.634015054578203</v>
      </c>
      <c r="CE46" s="27">
        <v>2174.19</v>
      </c>
      <c r="CG46" s="27">
        <v>101.34</v>
      </c>
      <c r="CH46" s="27">
        <v>58.55</v>
      </c>
      <c r="CI46" s="27">
        <v>79.94</v>
      </c>
      <c r="CJ46" s="27">
        <v>3426.06</v>
      </c>
      <c r="CK46" s="27">
        <v>1675.72</v>
      </c>
      <c r="CL46" s="27">
        <v>2550.89</v>
      </c>
      <c r="CM46" s="27">
        <v>102.48</v>
      </c>
      <c r="CN46" s="27">
        <v>50.85</v>
      </c>
      <c r="CO46" s="27">
        <v>76.69</v>
      </c>
      <c r="CP46" s="27">
        <v>8</v>
      </c>
      <c r="CQ46" s="27">
        <v>2.31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"13"</f>
        <v>13</v>
      </c>
      <c r="B49" s="20" t="s">
        <v>109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23.04</v>
      </c>
      <c r="CE49" s="19">
        <v>8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19.2</v>
      </c>
    </row>
    <row r="50" spans="1:96" s="27" customFormat="1" ht="11.4">
      <c r="B50" s="28" t="s">
        <v>116</v>
      </c>
      <c r="C50" s="29"/>
      <c r="D50" s="29">
        <v>1.64</v>
      </c>
      <c r="E50" s="29">
        <v>0</v>
      </c>
      <c r="F50" s="29">
        <v>0.84</v>
      </c>
      <c r="G50" s="29">
        <v>0.64</v>
      </c>
      <c r="H50" s="29">
        <v>39.159999999999997</v>
      </c>
      <c r="I50" s="29">
        <v>164.37</v>
      </c>
      <c r="J50" s="30">
        <v>0.16</v>
      </c>
      <c r="K50" s="30">
        <v>0</v>
      </c>
      <c r="L50" s="30">
        <v>0</v>
      </c>
      <c r="M50" s="30">
        <v>0</v>
      </c>
      <c r="N50" s="30">
        <v>34.200000000000003</v>
      </c>
      <c r="O50" s="30">
        <v>1.68</v>
      </c>
      <c r="P50" s="30">
        <v>3.28</v>
      </c>
      <c r="Q50" s="30">
        <v>0</v>
      </c>
      <c r="R50" s="30">
        <v>0</v>
      </c>
      <c r="S50" s="30">
        <v>2.2799999999999998</v>
      </c>
      <c r="T50" s="30">
        <v>1.4</v>
      </c>
      <c r="U50" s="30">
        <v>53.6</v>
      </c>
      <c r="V50" s="30">
        <v>684.8</v>
      </c>
      <c r="W50" s="30">
        <v>39.6</v>
      </c>
      <c r="X50" s="30">
        <v>22.4</v>
      </c>
      <c r="Y50" s="30">
        <v>31.6</v>
      </c>
      <c r="Z50" s="30">
        <v>6.32</v>
      </c>
      <c r="AA50" s="30">
        <v>0</v>
      </c>
      <c r="AB50" s="30">
        <v>48</v>
      </c>
      <c r="AC50" s="30">
        <v>8</v>
      </c>
      <c r="AD50" s="30">
        <v>0.52</v>
      </c>
      <c r="AE50" s="30">
        <v>7.0000000000000007E-2</v>
      </c>
      <c r="AF50" s="30">
        <v>0.05</v>
      </c>
      <c r="AG50" s="30">
        <v>0.68</v>
      </c>
      <c r="AH50" s="30">
        <v>1.04</v>
      </c>
      <c r="AI50" s="30">
        <v>20</v>
      </c>
      <c r="AJ50" s="30">
        <v>0.4</v>
      </c>
      <c r="AK50" s="30">
        <v>35.200000000000003</v>
      </c>
      <c r="AL50" s="30">
        <v>40.799999999999997</v>
      </c>
      <c r="AM50" s="30">
        <v>58.4</v>
      </c>
      <c r="AN50" s="30">
        <v>56.8</v>
      </c>
      <c r="AO50" s="30">
        <v>8.8000000000000007</v>
      </c>
      <c r="AP50" s="30">
        <v>33.6</v>
      </c>
      <c r="AQ50" s="30">
        <v>8.8000000000000007</v>
      </c>
      <c r="AR50" s="30">
        <v>28.4</v>
      </c>
      <c r="AS50" s="30">
        <v>53.2</v>
      </c>
      <c r="AT50" s="30">
        <v>32</v>
      </c>
      <c r="AU50" s="30">
        <v>240.8</v>
      </c>
      <c r="AV50" s="30">
        <v>21.2</v>
      </c>
      <c r="AW50" s="30">
        <v>44.4</v>
      </c>
      <c r="AX50" s="30">
        <v>131.19999999999999</v>
      </c>
      <c r="AY50" s="30">
        <v>0</v>
      </c>
      <c r="AZ50" s="30">
        <v>40.799999999999997</v>
      </c>
      <c r="BA50" s="30">
        <v>49.6</v>
      </c>
      <c r="BB50" s="30">
        <v>19.600000000000001</v>
      </c>
      <c r="BC50" s="30">
        <v>16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314.27999999999997</v>
      </c>
      <c r="CC50" s="29">
        <f>SUM($CC$47:$CC$49)</f>
        <v>34.129999999999995</v>
      </c>
      <c r="CD50" s="27">
        <f>$I$50/$I$51*100</f>
        <v>5.8749311964315067</v>
      </c>
      <c r="CE50" s="27">
        <v>8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94.84</v>
      </c>
      <c r="E51" s="29">
        <v>57.15</v>
      </c>
      <c r="F51" s="29">
        <v>76.98</v>
      </c>
      <c r="G51" s="29">
        <v>22.76</v>
      </c>
      <c r="H51" s="29">
        <v>445.4</v>
      </c>
      <c r="I51" s="29">
        <v>2797.82</v>
      </c>
      <c r="J51" s="30">
        <v>37.81</v>
      </c>
      <c r="K51" s="30">
        <v>11.3</v>
      </c>
      <c r="L51" s="30">
        <v>0</v>
      </c>
      <c r="M51" s="30">
        <v>0</v>
      </c>
      <c r="N51" s="30">
        <v>205.89</v>
      </c>
      <c r="O51" s="30">
        <v>206.42</v>
      </c>
      <c r="P51" s="30">
        <v>33.090000000000003</v>
      </c>
      <c r="Q51" s="30">
        <v>0</v>
      </c>
      <c r="R51" s="30">
        <v>0</v>
      </c>
      <c r="S51" s="30">
        <v>10.25</v>
      </c>
      <c r="T51" s="30">
        <v>28.7</v>
      </c>
      <c r="U51" s="30">
        <v>3307.57</v>
      </c>
      <c r="V51" s="30">
        <v>5901.21</v>
      </c>
      <c r="W51" s="30">
        <v>1047.05</v>
      </c>
      <c r="X51" s="30">
        <v>419.33</v>
      </c>
      <c r="Y51" s="30">
        <v>1475.43</v>
      </c>
      <c r="Z51" s="30">
        <v>25.89</v>
      </c>
      <c r="AA51" s="30">
        <v>245.58</v>
      </c>
      <c r="AB51" s="30">
        <v>21243.360000000001</v>
      </c>
      <c r="AC51" s="30">
        <v>3972.68</v>
      </c>
      <c r="AD51" s="30">
        <v>14.61</v>
      </c>
      <c r="AE51" s="30">
        <v>1.1100000000000001</v>
      </c>
      <c r="AF51" s="30">
        <v>1.72</v>
      </c>
      <c r="AG51" s="30">
        <v>13.56</v>
      </c>
      <c r="AH51" s="30">
        <v>35.450000000000003</v>
      </c>
      <c r="AI51" s="30">
        <v>76.75</v>
      </c>
      <c r="AJ51" s="30">
        <v>0.8</v>
      </c>
      <c r="AK51" s="30">
        <v>4247.3100000000004</v>
      </c>
      <c r="AL51" s="30">
        <v>3729.72</v>
      </c>
      <c r="AM51" s="30">
        <v>6747.52</v>
      </c>
      <c r="AN51" s="30">
        <v>5087.04</v>
      </c>
      <c r="AO51" s="30">
        <v>1815.52</v>
      </c>
      <c r="AP51" s="30">
        <v>3338.44</v>
      </c>
      <c r="AQ51" s="30">
        <v>1107.95</v>
      </c>
      <c r="AR51" s="30">
        <v>4037.04</v>
      </c>
      <c r="AS51" s="30">
        <v>2577.0100000000002</v>
      </c>
      <c r="AT51" s="30">
        <v>3006.38</v>
      </c>
      <c r="AU51" s="30">
        <v>4180.51</v>
      </c>
      <c r="AV51" s="30">
        <v>2111.6</v>
      </c>
      <c r="AW51" s="30">
        <v>2083.92</v>
      </c>
      <c r="AX51" s="30">
        <v>11187.51</v>
      </c>
      <c r="AY51" s="30">
        <v>184.23</v>
      </c>
      <c r="AZ51" s="30">
        <v>3253.99</v>
      </c>
      <c r="BA51" s="30">
        <v>2350.31</v>
      </c>
      <c r="BB51" s="30">
        <v>3608.95</v>
      </c>
      <c r="BC51" s="30">
        <v>1032.55</v>
      </c>
      <c r="BD51" s="30">
        <v>0.52</v>
      </c>
      <c r="BE51" s="30">
        <v>0.24</v>
      </c>
      <c r="BF51" s="30">
        <v>0.13</v>
      </c>
      <c r="BG51" s="30">
        <v>0.28999999999999998</v>
      </c>
      <c r="BH51" s="30">
        <v>0.33</v>
      </c>
      <c r="BI51" s="30">
        <v>1.54</v>
      </c>
      <c r="BJ51" s="30">
        <v>0</v>
      </c>
      <c r="BK51" s="30">
        <v>5.88</v>
      </c>
      <c r="BL51" s="30">
        <v>0</v>
      </c>
      <c r="BM51" s="30">
        <v>2.0699999999999998</v>
      </c>
      <c r="BN51" s="30">
        <v>0.06</v>
      </c>
      <c r="BO51" s="30">
        <v>0.11</v>
      </c>
      <c r="BP51" s="30">
        <v>0</v>
      </c>
      <c r="BQ51" s="30">
        <v>0.3</v>
      </c>
      <c r="BR51" s="30">
        <v>0.49</v>
      </c>
      <c r="BS51" s="30">
        <v>9.82</v>
      </c>
      <c r="BT51" s="30">
        <v>0</v>
      </c>
      <c r="BU51" s="30">
        <v>0</v>
      </c>
      <c r="BV51" s="30">
        <v>11.46</v>
      </c>
      <c r="BW51" s="30">
        <v>0.13</v>
      </c>
      <c r="BX51" s="30">
        <v>0.05</v>
      </c>
      <c r="BY51" s="30">
        <v>0</v>
      </c>
      <c r="BZ51" s="30">
        <v>0</v>
      </c>
      <c r="CA51" s="30">
        <v>0</v>
      </c>
      <c r="CB51" s="30">
        <v>3089.97</v>
      </c>
      <c r="CC51" s="29">
        <v>374.00000000000006</v>
      </c>
      <c r="CE51" s="27">
        <v>3786.13</v>
      </c>
      <c r="CG51" s="27">
        <v>366.82</v>
      </c>
      <c r="CH51" s="27">
        <v>219.77</v>
      </c>
      <c r="CI51" s="27">
        <v>293.29000000000002</v>
      </c>
      <c r="CJ51" s="27">
        <v>18257.36</v>
      </c>
      <c r="CK51" s="27">
        <v>8460.65</v>
      </c>
      <c r="CL51" s="27">
        <v>13359</v>
      </c>
      <c r="CM51" s="27">
        <v>332.35</v>
      </c>
      <c r="CN51" s="27">
        <v>184.15</v>
      </c>
      <c r="CO51" s="27">
        <v>258.29000000000002</v>
      </c>
      <c r="CP51" s="27">
        <v>48.55</v>
      </c>
      <c r="CQ51" s="27">
        <v>6.88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26</v>
      </c>
      <c r="G53" s="16"/>
      <c r="H53" s="16">
        <v>60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160</v>
      </c>
      <c r="F30" s="55">
        <v>23.04</v>
      </c>
      <c r="G30" s="54">
        <v>77.888000000000005</v>
      </c>
      <c r="H30" s="54">
        <v>0.64</v>
      </c>
      <c r="I30" s="54">
        <v>0.64</v>
      </c>
      <c r="J30" s="56">
        <v>18.559999999999999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45268.320798611108</v>
      </c>
      <c r="C1">
        <f>YEAR(Дата_Сост)</f>
        <v>2023</v>
      </c>
      <c r="D1">
        <f>MONTH(Дата_Сост)</f>
        <v>12</v>
      </c>
      <c r="E1">
        <f>DAY(Дата_Сост)</f>
        <v>8</v>
      </c>
    </row>
    <row r="2" spans="1:5">
      <c r="A2" t="s">
        <v>82</v>
      </c>
      <c r="B2" s="2">
        <v>45257.585601851853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08.12.2023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2023-11-27T10:43:12Z</dcterms:modified>
</cp:coreProperties>
</file>