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4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'14.12.2023'!$A$3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<sst xmlns="http://schemas.openxmlformats.org/spreadsheetml/2006/main" count="183" uniqueCount="154">
  <si>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</si>
  <si>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</si>
  <si>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</si>
  <si>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</si>
  <si>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</si>
  <si>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</si>
  <si>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</si>
  <si>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</si>
  <si>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</si>
  <si>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</si>
  <si>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</si>
  <si>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</si>
  <si>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</si>
  <si>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</si>
  <si>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</si>
  <si>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</si>
  <si>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</si>
  <si>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</si>
  <si>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</si>
  <si>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</si>
  <si>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</si>
  <si>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</si>
  <si>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</si>
  <si>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</si>
  <si>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</si>
  <si>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</si>
  <si>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</si>
  <si>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</si>
  <si>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</si>
  <si>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</si>
  <si>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</si>
  <si>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</si>
  <si>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</si>
  <si>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</si>
  <si>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</si>
  <si>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</si>
  <si>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</si>
  <si>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</si>
  <si>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</si>
  <si>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</si>
  <si>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</si>
  <si>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</si>
  <si>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</si>
  <si>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</si>
  <si>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</si>
  <si>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</si>
  <si>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</si>
  <si>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</si>
  <si>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</si>
  <si>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</si>
  <si>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</si>
  <si>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</si>
  <si>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</si>
  <si>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</si>
  <si>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</si>
  <si>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</si>
  <si>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</si>
  <si>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</si>
  <si>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</si>
  <si>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</si>
  <si>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</si>
  <si>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</si>
  <si>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</si>
  <si>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</si>
  <si>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</si>
  <si>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</si>
  <si>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</si>
  <si>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</si>
  <si>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</si>
  <si>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</si>
  <si>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</si>
  <si>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</si>
  <si>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</si>
  <si>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</si>
  <si>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</si>
  <si>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</si>
  <si>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</si>
  <si>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</si>
  <si>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</si>
  <si>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</si>
  <si>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</si>
  <si>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</si>
  <si>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</si>
  <si>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</si>
  <si>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</si>
  <si>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</si>
  <si>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</si>
  <si>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</si>
  <si>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</si>
  <si>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</si>
  <si>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</si>
  <si>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</si>
  <si>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</si>
  <si>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манная молочная с маслом сливочным</t>
  </si>
  <si>
    <t>Яйцо отварное</t>
  </si>
  <si>
    <t>Хлеб пшеничный</t>
  </si>
  <si>
    <t>Масло сливочное</t>
  </si>
  <si>
    <t>Чай (вариант 1)</t>
  </si>
  <si>
    <t>Итого за 'Завтрак с 7 до 11 лет'</t>
  </si>
  <si>
    <t>Обед  с 7 до 11 лет</t>
  </si>
  <si>
    <t xml:space="preserve">Икра кабачковая </t>
  </si>
  <si>
    <t>Суп из овощей со сметаной</t>
  </si>
  <si>
    <t>Плов из мяса говядины</t>
  </si>
  <si>
    <t>Хлеб ржаной</t>
  </si>
  <si>
    <t>Компот из сухофруктов (вариант 2)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</si>
  <si>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</si>
  <si>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</si>
  <si>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</si>
  <si>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</si>
  <si>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</si>
  <si>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</si>
  <si>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</si>
  <si>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</si>
  <si>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</si>
  <si>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</si>
  <si>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</si>
  <si>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</si>
  <si>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</si>
  <si>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14.12.2023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</si>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</sst>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I59" sqref="I59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14.12.2023г.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"14 декабря 2023 г."</f>
        <v>14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"5/4"</f>
        <v>5/4</v>
      </c>
      <c r="B11" s="24" t="s">
        <v>93</v>
      </c>
      <c r="C11" s="25" t="str">
        <f>"200"</f>
        <v>200</v>
      </c>
      <c r="D11" s="25">
        <v>5.31</v>
      </c>
      <c r="E11" s="25">
        <v>2.35</v>
      </c>
      <c r="F11" s="25">
        <v>5.09</v>
      </c>
      <c r="G11" s="25">
        <v>0.32</v>
      </c>
      <c r="H11" s="25">
        <v>29.47</v>
      </c>
      <c r="I11" s="25">
        <v>183.342052</v>
      </c>
      <c r="J11" s="26">
        <v>3.55</v>
      </c>
      <c r="K11" s="26">
        <v>0.09</v>
      </c>
      <c r="L11" s="26">
        <v>0</v>
      </c>
      <c r="M11" s="26">
        <v>0</v>
      </c>
      <c r="N11" s="26">
        <v>8.48</v>
      </c>
      <c r="O11" s="26">
        <v>19.95</v>
      </c>
      <c r="P11" s="26">
        <v>1.05</v>
      </c>
      <c r="Q11" s="26">
        <v>0</v>
      </c>
      <c r="R11" s="26">
        <v>0</v>
      </c>
      <c r="S11" s="26">
        <v>0.08</v>
      </c>
      <c r="T11" s="26">
        <v>1.58</v>
      </c>
      <c r="U11" s="26">
        <v>351.29</v>
      </c>
      <c r="V11" s="26">
        <v>140.63999999999999</v>
      </c>
      <c r="W11" s="26">
        <v>93.68</v>
      </c>
      <c r="X11" s="26">
        <v>14.91</v>
      </c>
      <c r="Y11" s="26">
        <v>87.87</v>
      </c>
      <c r="Z11" s="26">
        <v>0.39</v>
      </c>
      <c r="AA11" s="26">
        <v>19.2</v>
      </c>
      <c r="AB11" s="26">
        <v>16</v>
      </c>
      <c r="AC11" s="26">
        <v>35.6</v>
      </c>
      <c r="AD11" s="26">
        <v>0.52</v>
      </c>
      <c r="AE11" s="26">
        <v>0.06</v>
      </c>
      <c r="AF11" s="26">
        <v>0.11</v>
      </c>
      <c r="AG11" s="26">
        <v>0.37</v>
      </c>
      <c r="AH11" s="26">
        <v>1.61</v>
      </c>
      <c r="AI11" s="26">
        <v>0.42</v>
      </c>
      <c r="AJ11" s="26">
        <v>0</v>
      </c>
      <c r="AK11" s="26">
        <v>271.55</v>
      </c>
      <c r="AL11" s="26">
        <v>257.97000000000003</v>
      </c>
      <c r="AM11" s="26">
        <v>454.06</v>
      </c>
      <c r="AN11" s="26">
        <v>245.34</v>
      </c>
      <c r="AO11" s="26">
        <v>102.91</v>
      </c>
      <c r="AP11" s="26">
        <v>194.28</v>
      </c>
      <c r="AQ11" s="26">
        <v>67.040000000000006</v>
      </c>
      <c r="AR11" s="26">
        <v>273.8</v>
      </c>
      <c r="AS11" s="26">
        <v>103.63</v>
      </c>
      <c r="AT11" s="26">
        <v>142.35</v>
      </c>
      <c r="AU11" s="26">
        <v>116.45</v>
      </c>
      <c r="AV11" s="26">
        <v>64.48</v>
      </c>
      <c r="AW11" s="26">
        <v>110.69</v>
      </c>
      <c r="AX11" s="26">
        <v>967.9</v>
      </c>
      <c r="AY11" s="26">
        <v>0</v>
      </c>
      <c r="AZ11" s="26">
        <v>314.64</v>
      </c>
      <c r="BA11" s="26">
        <v>161.44999999999999</v>
      </c>
      <c r="BB11" s="26">
        <v>221.16</v>
      </c>
      <c r="BC11" s="26">
        <v>86.1</v>
      </c>
      <c r="BD11" s="26">
        <v>0.09</v>
      </c>
      <c r="BE11" s="26">
        <v>0.04</v>
      </c>
      <c r="BF11" s="26">
        <v>0.02</v>
      </c>
      <c r="BG11" s="26">
        <v>0.05</v>
      </c>
      <c r="BH11" s="26">
        <v>0.06</v>
      </c>
      <c r="BI11" s="26">
        <v>0.28000000000000003</v>
      </c>
      <c r="BJ11" s="26">
        <v>0</v>
      </c>
      <c r="BK11" s="26">
        <v>0.78</v>
      </c>
      <c r="BL11" s="26">
        <v>0</v>
      </c>
      <c r="BM11" s="26">
        <v>0.24</v>
      </c>
      <c r="BN11" s="26">
        <v>0</v>
      </c>
      <c r="BO11" s="26">
        <v>0</v>
      </c>
      <c r="BP11" s="26">
        <v>0</v>
      </c>
      <c r="BQ11" s="26">
        <v>0.05</v>
      </c>
      <c r="BR11" s="26">
        <v>0.08</v>
      </c>
      <c r="BS11" s="26">
        <v>0.63</v>
      </c>
      <c r="BT11" s="26">
        <v>0</v>
      </c>
      <c r="BU11" s="26">
        <v>0</v>
      </c>
      <c r="BV11" s="26">
        <v>0.04</v>
      </c>
      <c r="BW11" s="26">
        <v>0</v>
      </c>
      <c r="BX11" s="26">
        <v>0</v>
      </c>
      <c r="BY11" s="26">
        <v>0</v>
      </c>
      <c r="BZ11" s="26">
        <v>0</v>
      </c>
      <c r="CA11" s="26">
        <v>0</v>
      </c>
      <c r="CB11" s="26">
        <v>180.21</v>
      </c>
      <c r="CC11" s="25">
        <v>15.85</v>
      </c>
      <c r="CE11" s="23">
        <v>21.87</v>
      </c>
      <c r="CG11" s="23">
        <v>45.38</v>
      </c>
      <c r="CH11" s="23">
        <v>20.46</v>
      </c>
      <c r="CI11" s="23">
        <v>32.92</v>
      </c>
      <c r="CJ11" s="23">
        <v>1876.36</v>
      </c>
      <c r="CK11" s="23">
        <v>845.22</v>
      </c>
      <c r="CL11" s="23">
        <v>1360.79</v>
      </c>
      <c r="CM11" s="23">
        <v>43.77</v>
      </c>
      <c r="CN11" s="23">
        <v>22.87</v>
      </c>
      <c r="CO11" s="23">
        <v>33.32</v>
      </c>
      <c r="CP11" s="23">
        <v>5</v>
      </c>
      <c r="CQ11" s="23">
        <v>0.8</v>
      </c>
      <c r="CR11" s="23">
        <v>9.6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"2"</f>
        <v>2</v>
      </c>
      <c r="B13" s="24" t="s">
        <v>95</v>
      </c>
      <c r="C13" s="25" t="str">
        <f>"50"</f>
        <v>50</v>
      </c>
      <c r="D13" s="25">
        <v>3.31</v>
      </c>
      <c r="E13" s="25">
        <v>0</v>
      </c>
      <c r="F13" s="25">
        <v>0.33</v>
      </c>
      <c r="G13" s="25">
        <v>0.33</v>
      </c>
      <c r="H13" s="25">
        <v>23.45</v>
      </c>
      <c r="I13" s="25">
        <v>111.95049999999999</v>
      </c>
      <c r="J13" s="26">
        <v>0</v>
      </c>
      <c r="K13" s="26">
        <v>0</v>
      </c>
      <c r="L13" s="26">
        <v>0</v>
      </c>
      <c r="M13" s="26">
        <v>0</v>
      </c>
      <c r="N13" s="26">
        <v>0.55000000000000004</v>
      </c>
      <c r="O13" s="26">
        <v>22.8</v>
      </c>
      <c r="P13" s="26">
        <v>0.1</v>
      </c>
      <c r="Q13" s="26">
        <v>0</v>
      </c>
      <c r="R13" s="26">
        <v>0</v>
      </c>
      <c r="S13" s="26">
        <v>0</v>
      </c>
      <c r="T13" s="26">
        <v>0.9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159.65</v>
      </c>
      <c r="AL13" s="26">
        <v>166.17</v>
      </c>
      <c r="AM13" s="26">
        <v>254.48</v>
      </c>
      <c r="AN13" s="26">
        <v>84.39</v>
      </c>
      <c r="AO13" s="26">
        <v>50.03</v>
      </c>
      <c r="AP13" s="26">
        <v>100.05</v>
      </c>
      <c r="AQ13" s="26">
        <v>37.85</v>
      </c>
      <c r="AR13" s="26">
        <v>180.96</v>
      </c>
      <c r="AS13" s="26">
        <v>112.23</v>
      </c>
      <c r="AT13" s="26">
        <v>156.6</v>
      </c>
      <c r="AU13" s="26">
        <v>129.19999999999999</v>
      </c>
      <c r="AV13" s="26">
        <v>67.86</v>
      </c>
      <c r="AW13" s="26">
        <v>120.06</v>
      </c>
      <c r="AX13" s="26">
        <v>1003.98</v>
      </c>
      <c r="AY13" s="26">
        <v>0</v>
      </c>
      <c r="AZ13" s="26">
        <v>327.12</v>
      </c>
      <c r="BA13" s="26">
        <v>142.25</v>
      </c>
      <c r="BB13" s="26">
        <v>94.4</v>
      </c>
      <c r="BC13" s="26">
        <v>74.819999999999993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0.04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0.14000000000000001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19.55</v>
      </c>
      <c r="CC13" s="25">
        <v>2.8</v>
      </c>
      <c r="CE13" s="23">
        <v>0</v>
      </c>
      <c r="CG13" s="23">
        <v>0</v>
      </c>
      <c r="CH13" s="23">
        <v>0</v>
      </c>
      <c r="CI13" s="23">
        <v>0</v>
      </c>
      <c r="CJ13" s="23">
        <v>843.55</v>
      </c>
      <c r="CK13" s="23">
        <v>324.99</v>
      </c>
      <c r="CL13" s="23">
        <v>584.27</v>
      </c>
      <c r="CM13" s="23">
        <v>6.75</v>
      </c>
      <c r="CN13" s="23">
        <v>6.75</v>
      </c>
      <c r="CO13" s="23">
        <v>6.75</v>
      </c>
      <c r="CP13" s="23">
        <v>0</v>
      </c>
      <c r="CQ13" s="23">
        <v>0</v>
      </c>
      <c r="CR13" s="23">
        <v>2.33</v>
      </c>
    </row>
    <row r="14" spans="1:96" s="23" customFormat="1">
      <c r="A14" s="23" t="str">
        <f>"10"</f>
        <v>10</v>
      </c>
      <c r="B14" s="24" t="s">
        <v>96</v>
      </c>
      <c r="C14" s="25" t="str">
        <f>"10"</f>
        <v>10</v>
      </c>
      <c r="D14" s="25">
        <v>0.08</v>
      </c>
      <c r="E14" s="25">
        <v>0.08</v>
      </c>
      <c r="F14" s="25">
        <v>7.25</v>
      </c>
      <c r="G14" s="25">
        <v>0</v>
      </c>
      <c r="H14" s="25">
        <v>0.13</v>
      </c>
      <c r="I14" s="25">
        <v>66.063999999999993</v>
      </c>
      <c r="J14" s="26">
        <v>4.71</v>
      </c>
      <c r="K14" s="26">
        <v>0.22</v>
      </c>
      <c r="L14" s="26">
        <v>0</v>
      </c>
      <c r="M14" s="26">
        <v>0</v>
      </c>
      <c r="N14" s="26">
        <v>0.13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0.14000000000000001</v>
      </c>
      <c r="U14" s="26">
        <v>1.5</v>
      </c>
      <c r="V14" s="26">
        <v>3</v>
      </c>
      <c r="W14" s="26">
        <v>2.4</v>
      </c>
      <c r="X14" s="26">
        <v>0</v>
      </c>
      <c r="Y14" s="26">
        <v>3</v>
      </c>
      <c r="Z14" s="26">
        <v>0.02</v>
      </c>
      <c r="AA14" s="26">
        <v>40</v>
      </c>
      <c r="AB14" s="26">
        <v>30</v>
      </c>
      <c r="AC14" s="26">
        <v>45</v>
      </c>
      <c r="AD14" s="26">
        <v>0.1</v>
      </c>
      <c r="AE14" s="26">
        <v>0</v>
      </c>
      <c r="AF14" s="26">
        <v>0.01</v>
      </c>
      <c r="AG14" s="26">
        <v>0.01</v>
      </c>
      <c r="AH14" s="26">
        <v>0.02</v>
      </c>
      <c r="AI14" s="26">
        <v>0</v>
      </c>
      <c r="AJ14" s="26">
        <v>0</v>
      </c>
      <c r="AK14" s="26">
        <v>4.2</v>
      </c>
      <c r="AL14" s="26">
        <v>4.0999999999999996</v>
      </c>
      <c r="AM14" s="26">
        <v>7.6</v>
      </c>
      <c r="AN14" s="26">
        <v>4.5</v>
      </c>
      <c r="AO14" s="26">
        <v>1.7</v>
      </c>
      <c r="AP14" s="26">
        <v>4.7</v>
      </c>
      <c r="AQ14" s="26">
        <v>4.3</v>
      </c>
      <c r="AR14" s="26">
        <v>4.2</v>
      </c>
      <c r="AS14" s="26">
        <v>3.6</v>
      </c>
      <c r="AT14" s="26">
        <v>2.6</v>
      </c>
      <c r="AU14" s="26">
        <v>5.7</v>
      </c>
      <c r="AV14" s="26">
        <v>3.5</v>
      </c>
      <c r="AW14" s="26">
        <v>2.4</v>
      </c>
      <c r="AX14" s="26">
        <v>14.2</v>
      </c>
      <c r="AY14" s="26">
        <v>0</v>
      </c>
      <c r="AZ14" s="26">
        <v>4.8</v>
      </c>
      <c r="BA14" s="26">
        <v>5.4</v>
      </c>
      <c r="BB14" s="26">
        <v>4.2</v>
      </c>
      <c r="BC14" s="26">
        <v>1</v>
      </c>
      <c r="BD14" s="26">
        <v>0.27</v>
      </c>
      <c r="BE14" s="26">
        <v>0.12</v>
      </c>
      <c r="BF14" s="26">
        <v>7.0000000000000007E-2</v>
      </c>
      <c r="BG14" s="26">
        <v>0.15</v>
      </c>
      <c r="BH14" s="26">
        <v>0.17</v>
      </c>
      <c r="BI14" s="26">
        <v>0.79</v>
      </c>
      <c r="BJ14" s="26">
        <v>0</v>
      </c>
      <c r="BK14" s="26">
        <v>2.21</v>
      </c>
      <c r="BL14" s="26">
        <v>0</v>
      </c>
      <c r="BM14" s="26">
        <v>0.68</v>
      </c>
      <c r="BN14" s="26">
        <v>0</v>
      </c>
      <c r="BO14" s="26">
        <v>0</v>
      </c>
      <c r="BP14" s="26">
        <v>0</v>
      </c>
      <c r="BQ14" s="26">
        <v>0.15</v>
      </c>
      <c r="BR14" s="26">
        <v>0.23</v>
      </c>
      <c r="BS14" s="26">
        <v>1.8</v>
      </c>
      <c r="BT14" s="26">
        <v>0</v>
      </c>
      <c r="BU14" s="26">
        <v>0</v>
      </c>
      <c r="BV14" s="26">
        <v>0.09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2.5</v>
      </c>
      <c r="CC14" s="25">
        <v>10.91</v>
      </c>
      <c r="CE14" s="23">
        <v>45</v>
      </c>
      <c r="CG14" s="23">
        <v>0.4</v>
      </c>
      <c r="CH14" s="23">
        <v>0.1</v>
      </c>
      <c r="CI14" s="23">
        <v>0.25</v>
      </c>
      <c r="CJ14" s="23">
        <v>20</v>
      </c>
      <c r="CK14" s="23">
        <v>8.1999999999999993</v>
      </c>
      <c r="CL14" s="23">
        <v>14.1</v>
      </c>
      <c r="CM14" s="23">
        <v>1.71</v>
      </c>
      <c r="CN14" s="23">
        <v>0.87</v>
      </c>
      <c r="CO14" s="23">
        <v>1.29</v>
      </c>
      <c r="CP14" s="23">
        <v>0</v>
      </c>
      <c r="CQ14" s="23">
        <v>0</v>
      </c>
      <c r="CR14" s="23">
        <v>6.61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13.87</v>
      </c>
      <c r="E16" s="29">
        <v>7.51</v>
      </c>
      <c r="F16" s="29">
        <v>17.29</v>
      </c>
      <c r="G16" s="29">
        <v>0.67</v>
      </c>
      <c r="H16" s="29">
        <v>59.27</v>
      </c>
      <c r="I16" s="29">
        <v>447.24</v>
      </c>
      <c r="J16" s="30">
        <v>9.4600000000000009</v>
      </c>
      <c r="K16" s="30">
        <v>0.31</v>
      </c>
      <c r="L16" s="30">
        <v>0</v>
      </c>
      <c r="M16" s="30">
        <v>0</v>
      </c>
      <c r="N16" s="30">
        <v>15.32</v>
      </c>
      <c r="O16" s="30">
        <v>42.75</v>
      </c>
      <c r="P16" s="30">
        <v>1.2</v>
      </c>
      <c r="Q16" s="30">
        <v>0</v>
      </c>
      <c r="R16" s="30">
        <v>0</v>
      </c>
      <c r="S16" s="30">
        <v>0.08</v>
      </c>
      <c r="T16" s="30">
        <v>3.05</v>
      </c>
      <c r="U16" s="30">
        <v>406.45</v>
      </c>
      <c r="V16" s="30">
        <v>199.82</v>
      </c>
      <c r="W16" s="30">
        <v>118.25</v>
      </c>
      <c r="X16" s="30">
        <v>19.71</v>
      </c>
      <c r="Y16" s="30">
        <v>167.67</v>
      </c>
      <c r="Z16" s="30">
        <v>1.43</v>
      </c>
      <c r="AA16" s="30">
        <v>159.19999999999999</v>
      </c>
      <c r="AB16" s="30">
        <v>70</v>
      </c>
      <c r="AC16" s="30">
        <v>184.6</v>
      </c>
      <c r="AD16" s="30">
        <v>0.86</v>
      </c>
      <c r="AE16" s="30">
        <v>0.08</v>
      </c>
      <c r="AF16" s="30">
        <v>0.3</v>
      </c>
      <c r="AG16" s="30">
        <v>0.46</v>
      </c>
      <c r="AH16" s="30">
        <v>3.07</v>
      </c>
      <c r="AI16" s="30">
        <v>0.42</v>
      </c>
      <c r="AJ16" s="30">
        <v>0</v>
      </c>
      <c r="AK16" s="30">
        <v>744.19</v>
      </c>
      <c r="AL16" s="30">
        <v>667.04</v>
      </c>
      <c r="AM16" s="30">
        <v>1148.53</v>
      </c>
      <c r="AN16" s="30">
        <v>695.43</v>
      </c>
      <c r="AO16" s="30">
        <v>324.24</v>
      </c>
      <c r="AP16" s="30">
        <v>543.03</v>
      </c>
      <c r="AQ16" s="30">
        <v>190.79</v>
      </c>
      <c r="AR16" s="30">
        <v>719.76</v>
      </c>
      <c r="AS16" s="30">
        <v>503.46</v>
      </c>
      <c r="AT16" s="30">
        <v>616.35</v>
      </c>
      <c r="AU16" s="30">
        <v>742.94</v>
      </c>
      <c r="AV16" s="30">
        <v>271.83999999999997</v>
      </c>
      <c r="AW16" s="30">
        <v>399.55</v>
      </c>
      <c r="AX16" s="30">
        <v>2695.28</v>
      </c>
      <c r="AY16" s="30">
        <v>5.6</v>
      </c>
      <c r="AZ16" s="30">
        <v>804.96</v>
      </c>
      <c r="BA16" s="30">
        <v>680.3</v>
      </c>
      <c r="BB16" s="30">
        <v>510.16</v>
      </c>
      <c r="BC16" s="30">
        <v>279.12</v>
      </c>
      <c r="BD16" s="30">
        <v>0.36</v>
      </c>
      <c r="BE16" s="30">
        <v>0.17</v>
      </c>
      <c r="BF16" s="30">
        <v>0.09</v>
      </c>
      <c r="BG16" s="30">
        <v>0.2</v>
      </c>
      <c r="BH16" s="30">
        <v>0.23</v>
      </c>
      <c r="BI16" s="30">
        <v>1.07</v>
      </c>
      <c r="BJ16" s="30">
        <v>0</v>
      </c>
      <c r="BK16" s="30">
        <v>3.03</v>
      </c>
      <c r="BL16" s="30">
        <v>0</v>
      </c>
      <c r="BM16" s="30">
        <v>0.93</v>
      </c>
      <c r="BN16" s="30">
        <v>0</v>
      </c>
      <c r="BO16" s="30">
        <v>0</v>
      </c>
      <c r="BP16" s="30">
        <v>0</v>
      </c>
      <c r="BQ16" s="30">
        <v>0.21</v>
      </c>
      <c r="BR16" s="30">
        <v>0.32</v>
      </c>
      <c r="BS16" s="30">
        <v>2.4700000000000002</v>
      </c>
      <c r="BT16" s="30">
        <v>0</v>
      </c>
      <c r="BU16" s="30">
        <v>0</v>
      </c>
      <c r="BV16" s="30">
        <v>0.27</v>
      </c>
      <c r="BW16" s="30">
        <v>0.02</v>
      </c>
      <c r="BX16" s="30">
        <v>0</v>
      </c>
      <c r="BY16" s="30">
        <v>0</v>
      </c>
      <c r="BZ16" s="30">
        <v>0</v>
      </c>
      <c r="CA16" s="30">
        <v>0</v>
      </c>
      <c r="CB16" s="30">
        <v>431.95</v>
      </c>
      <c r="CC16" s="29">
        <f>SUM($CC$10:$CC$15)</f>
        <v>45.589999999999996</v>
      </c>
      <c r="CD16" s="27">
        <f>$I$16/$I$49*100</f>
        <v>15.874999112612965</v>
      </c>
      <c r="CE16" s="27">
        <v>170.87</v>
      </c>
      <c r="CG16" s="27">
        <v>52.03</v>
      </c>
      <c r="CH16" s="27">
        <v>25.91</v>
      </c>
      <c r="CI16" s="27">
        <v>38.97</v>
      </c>
      <c r="CJ16" s="27">
        <v>3609.91</v>
      </c>
      <c r="CK16" s="27">
        <v>1720.51</v>
      </c>
      <c r="CL16" s="27">
        <v>2665.21</v>
      </c>
      <c r="CM16" s="27">
        <v>61.27</v>
      </c>
      <c r="CN16" s="27">
        <v>36.08</v>
      </c>
      <c r="CO16" s="27">
        <v>48.67</v>
      </c>
      <c r="CP16" s="27">
        <v>11</v>
      </c>
      <c r="CQ16" s="27">
        <v>0.8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>
      <c r="A18" s="23" t="str">
        <f>"14"</f>
        <v>14</v>
      </c>
      <c r="B18" s="24" t="s">
        <v>100</v>
      </c>
      <c r="C18" s="25" t="str">
        <f>"60"</f>
        <v>60</v>
      </c>
      <c r="D18" s="25">
        <v>1.07</v>
      </c>
      <c r="E18" s="25">
        <v>0</v>
      </c>
      <c r="F18" s="25">
        <v>4.7</v>
      </c>
      <c r="G18" s="25">
        <v>0.18</v>
      </c>
      <c r="H18" s="25">
        <v>5.41</v>
      </c>
      <c r="I18" s="25">
        <v>65.579460000000012</v>
      </c>
      <c r="J18" s="26">
        <v>0.54</v>
      </c>
      <c r="K18" s="26">
        <v>0</v>
      </c>
      <c r="L18" s="26">
        <v>0</v>
      </c>
      <c r="M18" s="26">
        <v>0</v>
      </c>
      <c r="N18" s="26">
        <v>3.93</v>
      </c>
      <c r="O18" s="26">
        <v>0.27</v>
      </c>
      <c r="P18" s="26">
        <v>1.2</v>
      </c>
      <c r="Q18" s="26">
        <v>0</v>
      </c>
      <c r="R18" s="26">
        <v>0</v>
      </c>
      <c r="S18" s="26">
        <v>0.18</v>
      </c>
      <c r="T18" s="26">
        <v>1.2</v>
      </c>
      <c r="U18" s="26">
        <v>420</v>
      </c>
      <c r="V18" s="26">
        <v>166.32</v>
      </c>
      <c r="W18" s="26">
        <v>21.65</v>
      </c>
      <c r="X18" s="26">
        <v>7.83</v>
      </c>
      <c r="Y18" s="26">
        <v>19.309999999999999</v>
      </c>
      <c r="Z18" s="26">
        <v>0.37</v>
      </c>
      <c r="AA18" s="26">
        <v>0</v>
      </c>
      <c r="AB18" s="26">
        <v>441.6</v>
      </c>
      <c r="AC18" s="26">
        <v>91.8</v>
      </c>
      <c r="AD18" s="26">
        <v>1.86</v>
      </c>
      <c r="AE18" s="26">
        <v>0.01</v>
      </c>
      <c r="AF18" s="26">
        <v>0.02</v>
      </c>
      <c r="AG18" s="26">
        <v>0.19</v>
      </c>
      <c r="AH18" s="26">
        <v>0.36</v>
      </c>
      <c r="AI18" s="26">
        <v>1.68</v>
      </c>
      <c r="AJ18" s="26">
        <v>0</v>
      </c>
      <c r="AK18" s="26">
        <v>0</v>
      </c>
      <c r="AL18" s="26">
        <v>0</v>
      </c>
      <c r="AM18" s="26">
        <v>0</v>
      </c>
      <c r="AN18" s="26">
        <v>0</v>
      </c>
      <c r="AO18" s="26">
        <v>0</v>
      </c>
      <c r="AP18" s="26">
        <v>0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0</v>
      </c>
      <c r="AW18" s="26">
        <v>0</v>
      </c>
      <c r="AX18" s="26">
        <v>0</v>
      </c>
      <c r="AY18" s="26">
        <v>0</v>
      </c>
      <c r="AZ18" s="26">
        <v>0</v>
      </c>
      <c r="BA18" s="26">
        <v>0</v>
      </c>
      <c r="BB18" s="26">
        <v>0</v>
      </c>
      <c r="BC18" s="26">
        <v>0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</v>
      </c>
      <c r="BL18" s="26">
        <v>0</v>
      </c>
      <c r="BM18" s="26">
        <v>0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46.2</v>
      </c>
      <c r="CC18" s="25">
        <v>12.27</v>
      </c>
      <c r="CE18" s="23">
        <v>73.599999999999994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10.220000000000001</v>
      </c>
    </row>
    <row r="19" spans="1:96" s="23" customFormat="1">
      <c r="A19" s="23" t="str">
        <f>"20/2"</f>
        <v>20/2</v>
      </c>
      <c r="B19" s="24" t="s">
        <v>101</v>
      </c>
      <c r="C19" s="25" t="str">
        <f>"200"</f>
        <v>200</v>
      </c>
      <c r="D19" s="25">
        <v>1.62</v>
      </c>
      <c r="E19" s="25">
        <v>0</v>
      </c>
      <c r="F19" s="25">
        <v>5.5</v>
      </c>
      <c r="G19" s="25">
        <v>4.91</v>
      </c>
      <c r="H19" s="25">
        <v>10.39</v>
      </c>
      <c r="I19" s="25">
        <v>94.972775999999996</v>
      </c>
      <c r="J19" s="26">
        <v>1</v>
      </c>
      <c r="K19" s="26">
        <v>3.12</v>
      </c>
      <c r="L19" s="26">
        <v>0</v>
      </c>
      <c r="M19" s="26">
        <v>0</v>
      </c>
      <c r="N19" s="26">
        <v>2.79</v>
      </c>
      <c r="O19" s="26">
        <v>5.98</v>
      </c>
      <c r="P19" s="26">
        <v>1.62</v>
      </c>
      <c r="Q19" s="26">
        <v>0</v>
      </c>
      <c r="R19" s="26">
        <v>0</v>
      </c>
      <c r="S19" s="26">
        <v>0.21</v>
      </c>
      <c r="T19" s="26">
        <v>1.63</v>
      </c>
      <c r="U19" s="26">
        <v>342.7</v>
      </c>
      <c r="V19" s="26">
        <v>314.64999999999998</v>
      </c>
      <c r="W19" s="26">
        <v>23.65</v>
      </c>
      <c r="X19" s="26">
        <v>17.23</v>
      </c>
      <c r="Y19" s="26">
        <v>42.13</v>
      </c>
      <c r="Z19" s="26">
        <v>0.64</v>
      </c>
      <c r="AA19" s="26">
        <v>4</v>
      </c>
      <c r="AB19" s="26">
        <v>897.12</v>
      </c>
      <c r="AC19" s="26">
        <v>169.96</v>
      </c>
      <c r="AD19" s="26">
        <v>2.2400000000000002</v>
      </c>
      <c r="AE19" s="26">
        <v>0.06</v>
      </c>
      <c r="AF19" s="26">
        <v>0.04</v>
      </c>
      <c r="AG19" s="26">
        <v>0.67</v>
      </c>
      <c r="AH19" s="26">
        <v>1.1200000000000001</v>
      </c>
      <c r="AI19" s="26">
        <v>6.89</v>
      </c>
      <c r="AJ19" s="26">
        <v>0</v>
      </c>
      <c r="AK19" s="26">
        <v>75.38</v>
      </c>
      <c r="AL19" s="26">
        <v>67.900000000000006</v>
      </c>
      <c r="AM19" s="26">
        <v>116.07</v>
      </c>
      <c r="AN19" s="26">
        <v>119.64</v>
      </c>
      <c r="AO19" s="26">
        <v>30.62</v>
      </c>
      <c r="AP19" s="26">
        <v>70.680000000000007</v>
      </c>
      <c r="AQ19" s="26">
        <v>21.8</v>
      </c>
      <c r="AR19" s="26">
        <v>68.959999999999994</v>
      </c>
      <c r="AS19" s="26">
        <v>93.81</v>
      </c>
      <c r="AT19" s="26">
        <v>148.62</v>
      </c>
      <c r="AU19" s="26">
        <v>176.48</v>
      </c>
      <c r="AV19" s="26">
        <v>44.15</v>
      </c>
      <c r="AW19" s="26">
        <v>76.91</v>
      </c>
      <c r="AX19" s="26">
        <v>304.99</v>
      </c>
      <c r="AY19" s="26">
        <v>0</v>
      </c>
      <c r="AZ19" s="26">
        <v>69.03</v>
      </c>
      <c r="BA19" s="26">
        <v>69.78</v>
      </c>
      <c r="BB19" s="26">
        <v>56.25</v>
      </c>
      <c r="BC19" s="26">
        <v>23.05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0.32</v>
      </c>
      <c r="BL19" s="26">
        <v>0</v>
      </c>
      <c r="BM19" s="26">
        <v>0.2</v>
      </c>
      <c r="BN19" s="26">
        <v>0.01</v>
      </c>
      <c r="BO19" s="26">
        <v>0.03</v>
      </c>
      <c r="BP19" s="26">
        <v>0</v>
      </c>
      <c r="BQ19" s="26">
        <v>0</v>
      </c>
      <c r="BR19" s="26">
        <v>0</v>
      </c>
      <c r="BS19" s="26">
        <v>1.18</v>
      </c>
      <c r="BT19" s="26">
        <v>0</v>
      </c>
      <c r="BU19" s="26">
        <v>0</v>
      </c>
      <c r="BV19" s="26">
        <v>2.81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229.64</v>
      </c>
      <c r="CC19" s="25">
        <v>10.41</v>
      </c>
      <c r="CE19" s="23">
        <v>153.52000000000001</v>
      </c>
      <c r="CG19" s="23">
        <v>40.229999999999997</v>
      </c>
      <c r="CH19" s="23">
        <v>22.65</v>
      </c>
      <c r="CI19" s="23">
        <v>31.44</v>
      </c>
      <c r="CJ19" s="23">
        <v>824.26</v>
      </c>
      <c r="CK19" s="23">
        <v>365.08</v>
      </c>
      <c r="CL19" s="23">
        <v>594.66999999999996</v>
      </c>
      <c r="CM19" s="23">
        <v>48.47</v>
      </c>
      <c r="CN19" s="23">
        <v>26.56</v>
      </c>
      <c r="CO19" s="23">
        <v>37.51</v>
      </c>
      <c r="CP19" s="23">
        <v>0</v>
      </c>
      <c r="CQ19" s="23">
        <v>0.8</v>
      </c>
      <c r="CR19" s="23">
        <v>6.31</v>
      </c>
    </row>
    <row r="20" spans="1:96" s="23" customFormat="1">
      <c r="A20" s="23" t="str">
        <f>"4/8"</f>
        <v>4/8</v>
      </c>
      <c r="B20" s="24" t="s">
        <v>102</v>
      </c>
      <c r="C20" s="25" t="str">
        <f>"200"</f>
        <v>200</v>
      </c>
      <c r="D20" s="25">
        <v>14.8</v>
      </c>
      <c r="E20" s="25">
        <v>11.9</v>
      </c>
      <c r="F20" s="25">
        <v>16.510000000000002</v>
      </c>
      <c r="G20" s="25">
        <v>8.52</v>
      </c>
      <c r="H20" s="25">
        <v>36.71</v>
      </c>
      <c r="I20" s="25">
        <v>353.25150000000002</v>
      </c>
      <c r="J20" s="26">
        <v>5.69</v>
      </c>
      <c r="K20" s="26">
        <v>5.2</v>
      </c>
      <c r="L20" s="26">
        <v>0</v>
      </c>
      <c r="M20" s="26">
        <v>0</v>
      </c>
      <c r="N20" s="26">
        <v>2.65</v>
      </c>
      <c r="O20" s="26">
        <v>31.9</v>
      </c>
      <c r="P20" s="26">
        <v>2.16</v>
      </c>
      <c r="Q20" s="26">
        <v>0</v>
      </c>
      <c r="R20" s="26">
        <v>0</v>
      </c>
      <c r="S20" s="26">
        <v>0.1</v>
      </c>
      <c r="T20" s="26">
        <v>2.4700000000000002</v>
      </c>
      <c r="U20" s="26">
        <v>517.4</v>
      </c>
      <c r="V20" s="26">
        <v>286.66000000000003</v>
      </c>
      <c r="W20" s="26">
        <v>21.31</v>
      </c>
      <c r="X20" s="26">
        <v>42.76</v>
      </c>
      <c r="Y20" s="26">
        <v>185.78</v>
      </c>
      <c r="Z20" s="26">
        <v>2.1800000000000002</v>
      </c>
      <c r="AA20" s="26">
        <v>0</v>
      </c>
      <c r="AB20" s="26">
        <v>2304</v>
      </c>
      <c r="AC20" s="26">
        <v>480</v>
      </c>
      <c r="AD20" s="26">
        <v>4.09</v>
      </c>
      <c r="AE20" s="26">
        <v>7.0000000000000007E-2</v>
      </c>
      <c r="AF20" s="26">
        <v>0.11</v>
      </c>
      <c r="AG20" s="26">
        <v>3.23</v>
      </c>
      <c r="AH20" s="26">
        <v>7.16</v>
      </c>
      <c r="AI20" s="26">
        <v>0.96</v>
      </c>
      <c r="AJ20" s="26">
        <v>0</v>
      </c>
      <c r="AK20" s="26">
        <v>821.86</v>
      </c>
      <c r="AL20" s="26">
        <v>627.25</v>
      </c>
      <c r="AM20" s="26">
        <v>1178.8399999999999</v>
      </c>
      <c r="AN20" s="26">
        <v>1081.83</v>
      </c>
      <c r="AO20" s="26">
        <v>341.94</v>
      </c>
      <c r="AP20" s="26">
        <v>598.6</v>
      </c>
      <c r="AQ20" s="26">
        <v>173.26</v>
      </c>
      <c r="AR20" s="26">
        <v>652.21</v>
      </c>
      <c r="AS20" s="26">
        <v>840.14</v>
      </c>
      <c r="AT20" s="26">
        <v>866.85</v>
      </c>
      <c r="AU20" s="26">
        <v>1339.54</v>
      </c>
      <c r="AV20" s="26">
        <v>507.02</v>
      </c>
      <c r="AW20" s="26">
        <v>714.63</v>
      </c>
      <c r="AX20" s="26">
        <v>2443.19</v>
      </c>
      <c r="AY20" s="26">
        <v>174.46</v>
      </c>
      <c r="AZ20" s="26">
        <v>567.76</v>
      </c>
      <c r="BA20" s="26">
        <v>625.59</v>
      </c>
      <c r="BB20" s="26">
        <v>530.76</v>
      </c>
      <c r="BC20" s="26">
        <v>220.34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0.52</v>
      </c>
      <c r="BL20" s="26">
        <v>0</v>
      </c>
      <c r="BM20" s="26">
        <v>0.31</v>
      </c>
      <c r="BN20" s="26">
        <v>0.02</v>
      </c>
      <c r="BO20" s="26">
        <v>0.05</v>
      </c>
      <c r="BP20" s="26">
        <v>0</v>
      </c>
      <c r="BQ20" s="26">
        <v>0</v>
      </c>
      <c r="BR20" s="26">
        <v>0</v>
      </c>
      <c r="BS20" s="26">
        <v>1.81</v>
      </c>
      <c r="BT20" s="26">
        <v>0</v>
      </c>
      <c r="BU20" s="26">
        <v>0</v>
      </c>
      <c r="BV20" s="26">
        <v>4.82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179.45</v>
      </c>
      <c r="CC20" s="25">
        <v>65.28</v>
      </c>
      <c r="CE20" s="23">
        <v>384</v>
      </c>
      <c r="CG20" s="23">
        <v>66.23</v>
      </c>
      <c r="CH20" s="23">
        <v>38.35</v>
      </c>
      <c r="CI20" s="23">
        <v>52.29</v>
      </c>
      <c r="CJ20" s="23">
        <v>4982.26</v>
      </c>
      <c r="CK20" s="23">
        <v>2706.36</v>
      </c>
      <c r="CL20" s="23">
        <v>3844.31</v>
      </c>
      <c r="CM20" s="23">
        <v>50.71</v>
      </c>
      <c r="CN20" s="23">
        <v>27.77</v>
      </c>
      <c r="CO20" s="23">
        <v>39.24</v>
      </c>
      <c r="CP20" s="23">
        <v>0</v>
      </c>
      <c r="CQ20" s="23">
        <v>1.2</v>
      </c>
      <c r="CR20" s="23">
        <v>39.57</v>
      </c>
    </row>
    <row r="21" spans="1:96" s="23" customFormat="1">
      <c r="A21" s="23" t="str">
        <f>"2"</f>
        <v>2</v>
      </c>
      <c r="B21" s="24" t="s">
        <v>95</v>
      </c>
      <c r="C21" s="25" t="str">
        <f>"32,1"</f>
        <v>32,1</v>
      </c>
      <c r="D21" s="25">
        <v>2.12</v>
      </c>
      <c r="E21" s="25">
        <v>0</v>
      </c>
      <c r="F21" s="25">
        <v>0.21</v>
      </c>
      <c r="G21" s="25">
        <v>0.21</v>
      </c>
      <c r="H21" s="25">
        <v>15.05</v>
      </c>
      <c r="I21" s="25">
        <v>71.872220999999996</v>
      </c>
      <c r="J21" s="26">
        <v>0</v>
      </c>
      <c r="K21" s="26">
        <v>0</v>
      </c>
      <c r="L21" s="26">
        <v>0</v>
      </c>
      <c r="M21" s="26">
        <v>0</v>
      </c>
      <c r="N21" s="26">
        <v>0.35</v>
      </c>
      <c r="O21" s="26">
        <v>14.64</v>
      </c>
      <c r="P21" s="26">
        <v>0.06</v>
      </c>
      <c r="Q21" s="26">
        <v>0</v>
      </c>
      <c r="R21" s="26">
        <v>0</v>
      </c>
      <c r="S21" s="26">
        <v>0</v>
      </c>
      <c r="T21" s="26">
        <v>0.57999999999999996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102.49</v>
      </c>
      <c r="AL21" s="26">
        <v>106.68</v>
      </c>
      <c r="AM21" s="26">
        <v>163.37</v>
      </c>
      <c r="AN21" s="26">
        <v>54.18</v>
      </c>
      <c r="AO21" s="26">
        <v>32.119999999999997</v>
      </c>
      <c r="AP21" s="26">
        <v>64.23</v>
      </c>
      <c r="AQ21" s="26">
        <v>24.3</v>
      </c>
      <c r="AR21" s="26">
        <v>116.18</v>
      </c>
      <c r="AS21" s="26">
        <v>72.05</v>
      </c>
      <c r="AT21" s="26">
        <v>100.54</v>
      </c>
      <c r="AU21" s="26">
        <v>82.94</v>
      </c>
      <c r="AV21" s="26">
        <v>43.57</v>
      </c>
      <c r="AW21" s="26">
        <v>77.08</v>
      </c>
      <c r="AX21" s="26">
        <v>644.55999999999995</v>
      </c>
      <c r="AY21" s="26">
        <v>0</v>
      </c>
      <c r="AZ21" s="26">
        <v>210.01</v>
      </c>
      <c r="BA21" s="26">
        <v>91.32</v>
      </c>
      <c r="BB21" s="26">
        <v>60.6</v>
      </c>
      <c r="BC21" s="26">
        <v>48.03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0.09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12.55</v>
      </c>
      <c r="CC21" s="25">
        <v>1.8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1.5</v>
      </c>
    </row>
    <row r="22" spans="1:96" s="23" customFormat="1">
      <c r="A22" s="23" t="str">
        <f>"3"</f>
        <v>3</v>
      </c>
      <c r="B22" s="24" t="s">
        <v>103</v>
      </c>
      <c r="C22" s="25" t="str">
        <f>"20"</f>
        <v>20</v>
      </c>
      <c r="D22" s="25">
        <v>1.32</v>
      </c>
      <c r="E22" s="25">
        <v>0</v>
      </c>
      <c r="F22" s="25">
        <v>0.24</v>
      </c>
      <c r="G22" s="25">
        <v>0.24</v>
      </c>
      <c r="H22" s="25">
        <v>8.34</v>
      </c>
      <c r="I22" s="25">
        <v>38.676000000000002</v>
      </c>
      <c r="J22" s="26">
        <v>0.04</v>
      </c>
      <c r="K22" s="26">
        <v>0</v>
      </c>
      <c r="L22" s="26">
        <v>0</v>
      </c>
      <c r="M22" s="26">
        <v>0</v>
      </c>
      <c r="N22" s="26">
        <v>0.24</v>
      </c>
      <c r="O22" s="26">
        <v>6.44</v>
      </c>
      <c r="P22" s="26">
        <v>1.66</v>
      </c>
      <c r="Q22" s="26">
        <v>0</v>
      </c>
      <c r="R22" s="26">
        <v>0</v>
      </c>
      <c r="S22" s="26">
        <v>0.2</v>
      </c>
      <c r="T22" s="26">
        <v>0.5</v>
      </c>
      <c r="U22" s="26">
        <v>122</v>
      </c>
      <c r="V22" s="26">
        <v>49</v>
      </c>
      <c r="W22" s="26">
        <v>7</v>
      </c>
      <c r="X22" s="26">
        <v>9.4</v>
      </c>
      <c r="Y22" s="26">
        <v>31.6</v>
      </c>
      <c r="Z22" s="26">
        <v>0.78</v>
      </c>
      <c r="AA22" s="26">
        <v>0</v>
      </c>
      <c r="AB22" s="26">
        <v>1</v>
      </c>
      <c r="AC22" s="26">
        <v>0.2</v>
      </c>
      <c r="AD22" s="26">
        <v>0.28000000000000003</v>
      </c>
      <c r="AE22" s="26">
        <v>0.04</v>
      </c>
      <c r="AF22" s="26">
        <v>0.02</v>
      </c>
      <c r="AG22" s="26">
        <v>0.14000000000000001</v>
      </c>
      <c r="AH22" s="26">
        <v>0.4</v>
      </c>
      <c r="AI22" s="26">
        <v>0</v>
      </c>
      <c r="AJ22" s="26">
        <v>0</v>
      </c>
      <c r="AK22" s="26">
        <v>64.400000000000006</v>
      </c>
      <c r="AL22" s="26">
        <v>49.6</v>
      </c>
      <c r="AM22" s="26">
        <v>85.4</v>
      </c>
      <c r="AN22" s="26">
        <v>44.6</v>
      </c>
      <c r="AO22" s="26">
        <v>18.600000000000001</v>
      </c>
      <c r="AP22" s="26">
        <v>39.6</v>
      </c>
      <c r="AQ22" s="26">
        <v>16</v>
      </c>
      <c r="AR22" s="26">
        <v>74.2</v>
      </c>
      <c r="AS22" s="26">
        <v>59.4</v>
      </c>
      <c r="AT22" s="26">
        <v>58.2</v>
      </c>
      <c r="AU22" s="26">
        <v>92.8</v>
      </c>
      <c r="AV22" s="26">
        <v>24.8</v>
      </c>
      <c r="AW22" s="26">
        <v>62</v>
      </c>
      <c r="AX22" s="26">
        <v>305.8</v>
      </c>
      <c r="AY22" s="26">
        <v>0</v>
      </c>
      <c r="AZ22" s="26">
        <v>105.2</v>
      </c>
      <c r="BA22" s="26">
        <v>58.2</v>
      </c>
      <c r="BB22" s="26">
        <v>36</v>
      </c>
      <c r="BC22" s="26">
        <v>26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0.03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0.02</v>
      </c>
      <c r="BT22" s="26">
        <v>0</v>
      </c>
      <c r="BU22" s="26">
        <v>0</v>
      </c>
      <c r="BV22" s="26">
        <v>0.1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9.4</v>
      </c>
      <c r="CC22" s="25">
        <v>1.1599999999999999</v>
      </c>
      <c r="CE22" s="23">
        <v>0.17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0.97</v>
      </c>
    </row>
    <row r="23" spans="1:96" s="19" customFormat="1">
      <c r="A23" s="19" t="str">
        <f>"6/10"</f>
        <v>6/10</v>
      </c>
      <c r="B23" s="20" t="s">
        <v>104</v>
      </c>
      <c r="C23" s="21" t="str">
        <f>"200"</f>
        <v>200</v>
      </c>
      <c r="D23" s="21">
        <v>1.02</v>
      </c>
      <c r="E23" s="21">
        <v>0</v>
      </c>
      <c r="F23" s="21">
        <v>0.06</v>
      </c>
      <c r="G23" s="21">
        <v>0.06</v>
      </c>
      <c r="H23" s="21">
        <v>18.29</v>
      </c>
      <c r="I23" s="21">
        <v>69.016159999999999</v>
      </c>
      <c r="J23" s="22">
        <v>0.02</v>
      </c>
      <c r="K23" s="22">
        <v>0</v>
      </c>
      <c r="L23" s="22">
        <v>0</v>
      </c>
      <c r="M23" s="22">
        <v>0</v>
      </c>
      <c r="N23" s="22">
        <v>14.3</v>
      </c>
      <c r="O23" s="22">
        <v>0.56999999999999995</v>
      </c>
      <c r="P23" s="22">
        <v>3.42</v>
      </c>
      <c r="Q23" s="22">
        <v>0</v>
      </c>
      <c r="R23" s="22">
        <v>0</v>
      </c>
      <c r="S23" s="22">
        <v>0.3</v>
      </c>
      <c r="T23" s="22">
        <v>0.81</v>
      </c>
      <c r="U23" s="22">
        <v>3.42</v>
      </c>
      <c r="V23" s="22">
        <v>340.11</v>
      </c>
      <c r="W23" s="22">
        <v>31.19</v>
      </c>
      <c r="X23" s="22">
        <v>19.95</v>
      </c>
      <c r="Y23" s="22">
        <v>27.16</v>
      </c>
      <c r="Z23" s="22">
        <v>0.64</v>
      </c>
      <c r="AA23" s="22">
        <v>0</v>
      </c>
      <c r="AB23" s="22">
        <v>630</v>
      </c>
      <c r="AC23" s="22">
        <v>116.6</v>
      </c>
      <c r="AD23" s="22">
        <v>1.1000000000000001</v>
      </c>
      <c r="AE23" s="22">
        <v>0.02</v>
      </c>
      <c r="AF23" s="22">
        <v>0.04</v>
      </c>
      <c r="AG23" s="22">
        <v>0.51</v>
      </c>
      <c r="AH23" s="22">
        <v>0.78</v>
      </c>
      <c r="AI23" s="22">
        <v>0.32</v>
      </c>
      <c r="AJ23" s="22">
        <v>0</v>
      </c>
      <c r="AK23" s="22">
        <v>0.01</v>
      </c>
      <c r="AL23" s="22">
        <v>0.01</v>
      </c>
      <c r="AM23" s="22">
        <v>0.01</v>
      </c>
      <c r="AN23" s="22">
        <v>0.02</v>
      </c>
      <c r="AO23" s="22">
        <v>0</v>
      </c>
      <c r="AP23" s="22">
        <v>0.01</v>
      </c>
      <c r="AQ23" s="22">
        <v>0</v>
      </c>
      <c r="AR23" s="22">
        <v>0.01</v>
      </c>
      <c r="AS23" s="22">
        <v>0.01</v>
      </c>
      <c r="AT23" s="22">
        <v>0.01</v>
      </c>
      <c r="AU23" s="22">
        <v>0.06</v>
      </c>
      <c r="AV23" s="22">
        <v>0</v>
      </c>
      <c r="AW23" s="22">
        <v>0.01</v>
      </c>
      <c r="AX23" s="22">
        <v>0.03</v>
      </c>
      <c r="AY23" s="22">
        <v>0</v>
      </c>
      <c r="AZ23" s="22">
        <v>0.02</v>
      </c>
      <c r="BA23" s="22">
        <v>0.01</v>
      </c>
      <c r="BB23" s="22">
        <v>0.01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0.01</v>
      </c>
      <c r="BT23" s="22">
        <v>0</v>
      </c>
      <c r="BU23" s="22">
        <v>0</v>
      </c>
      <c r="BV23" s="22">
        <v>0.01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214.01</v>
      </c>
      <c r="CC23" s="21">
        <v>4.8</v>
      </c>
      <c r="CE23" s="19">
        <v>105</v>
      </c>
      <c r="CG23" s="19">
        <v>0.72</v>
      </c>
      <c r="CH23" s="19">
        <v>0.72</v>
      </c>
      <c r="CI23" s="19">
        <v>0.72</v>
      </c>
      <c r="CJ23" s="19">
        <v>77.08</v>
      </c>
      <c r="CK23" s="19">
        <v>30.37</v>
      </c>
      <c r="CL23" s="19">
        <v>53.73</v>
      </c>
      <c r="CM23" s="19">
        <v>7.7</v>
      </c>
      <c r="CN23" s="19">
        <v>4.55</v>
      </c>
      <c r="CO23" s="19">
        <v>6.12</v>
      </c>
      <c r="CP23" s="19">
        <v>5</v>
      </c>
      <c r="CQ23" s="19">
        <v>0</v>
      </c>
      <c r="CR23" s="19">
        <v>2.91</v>
      </c>
    </row>
    <row r="24" spans="1:96" s="27" customFormat="1" ht="11.4">
      <c r="B24" s="28" t="s">
        <v>105</v>
      </c>
      <c r="C24" s="29"/>
      <c r="D24" s="29">
        <v>21.96</v>
      </c>
      <c r="E24" s="29">
        <v>11.9</v>
      </c>
      <c r="F24" s="29">
        <v>27.22</v>
      </c>
      <c r="G24" s="29">
        <v>14.12</v>
      </c>
      <c r="H24" s="29">
        <v>94.19</v>
      </c>
      <c r="I24" s="29">
        <v>693.37</v>
      </c>
      <c r="J24" s="30">
        <v>7.29</v>
      </c>
      <c r="K24" s="30">
        <v>8.32</v>
      </c>
      <c r="L24" s="30">
        <v>0</v>
      </c>
      <c r="M24" s="30">
        <v>0</v>
      </c>
      <c r="N24" s="30">
        <v>24.27</v>
      </c>
      <c r="O24" s="30">
        <v>59.8</v>
      </c>
      <c r="P24" s="30">
        <v>10.130000000000001</v>
      </c>
      <c r="Q24" s="30">
        <v>0</v>
      </c>
      <c r="R24" s="30">
        <v>0</v>
      </c>
      <c r="S24" s="30">
        <v>0.98</v>
      </c>
      <c r="T24" s="30">
        <v>7.19</v>
      </c>
      <c r="U24" s="30">
        <v>1405.51</v>
      </c>
      <c r="V24" s="30">
        <v>1156.75</v>
      </c>
      <c r="W24" s="30">
        <v>104.8</v>
      </c>
      <c r="X24" s="30">
        <v>97.16</v>
      </c>
      <c r="Y24" s="30">
        <v>305.98</v>
      </c>
      <c r="Z24" s="30">
        <v>4.5999999999999996</v>
      </c>
      <c r="AA24" s="30">
        <v>4</v>
      </c>
      <c r="AB24" s="30">
        <v>4273.72</v>
      </c>
      <c r="AC24" s="30">
        <v>858.56</v>
      </c>
      <c r="AD24" s="30">
        <v>9.57</v>
      </c>
      <c r="AE24" s="30">
        <v>0.19</v>
      </c>
      <c r="AF24" s="30">
        <v>0.23</v>
      </c>
      <c r="AG24" s="30">
        <v>4.74</v>
      </c>
      <c r="AH24" s="30">
        <v>9.82</v>
      </c>
      <c r="AI24" s="30">
        <v>9.85</v>
      </c>
      <c r="AJ24" s="30">
        <v>0</v>
      </c>
      <c r="AK24" s="30">
        <v>1064.1500000000001</v>
      </c>
      <c r="AL24" s="30">
        <v>851.43</v>
      </c>
      <c r="AM24" s="30">
        <v>1543.7</v>
      </c>
      <c r="AN24" s="30">
        <v>1300.27</v>
      </c>
      <c r="AO24" s="30">
        <v>423.27</v>
      </c>
      <c r="AP24" s="30">
        <v>773.12</v>
      </c>
      <c r="AQ24" s="30">
        <v>235.36</v>
      </c>
      <c r="AR24" s="30">
        <v>911.56</v>
      </c>
      <c r="AS24" s="30">
        <v>1065.4100000000001</v>
      </c>
      <c r="AT24" s="30">
        <v>1174.21</v>
      </c>
      <c r="AU24" s="30">
        <v>1691.83</v>
      </c>
      <c r="AV24" s="30">
        <v>619.54</v>
      </c>
      <c r="AW24" s="30">
        <v>930.63</v>
      </c>
      <c r="AX24" s="30">
        <v>3698.57</v>
      </c>
      <c r="AY24" s="30">
        <v>174.46</v>
      </c>
      <c r="AZ24" s="30">
        <v>952.02</v>
      </c>
      <c r="BA24" s="30">
        <v>844.91</v>
      </c>
      <c r="BB24" s="30">
        <v>683.63</v>
      </c>
      <c r="BC24" s="30">
        <v>317.42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0.01</v>
      </c>
      <c r="BJ24" s="30">
        <v>0</v>
      </c>
      <c r="BK24" s="30">
        <v>0.89</v>
      </c>
      <c r="BL24" s="30">
        <v>0</v>
      </c>
      <c r="BM24" s="30">
        <v>0.51</v>
      </c>
      <c r="BN24" s="30">
        <v>0.04</v>
      </c>
      <c r="BO24" s="30">
        <v>0.08</v>
      </c>
      <c r="BP24" s="30">
        <v>0</v>
      </c>
      <c r="BQ24" s="30">
        <v>0</v>
      </c>
      <c r="BR24" s="30">
        <v>0.01</v>
      </c>
      <c r="BS24" s="30">
        <v>3.04</v>
      </c>
      <c r="BT24" s="30">
        <v>0</v>
      </c>
      <c r="BU24" s="30">
        <v>0</v>
      </c>
      <c r="BV24" s="30">
        <v>7.82</v>
      </c>
      <c r="BW24" s="30">
        <v>0.02</v>
      </c>
      <c r="BX24" s="30">
        <v>0</v>
      </c>
      <c r="BY24" s="30">
        <v>0</v>
      </c>
      <c r="BZ24" s="30">
        <v>0</v>
      </c>
      <c r="CA24" s="30">
        <v>0</v>
      </c>
      <c r="CB24" s="30">
        <v>691.25</v>
      </c>
      <c r="CC24" s="29">
        <f>SUM($CC$17:$CC$23)</f>
        <v>95.72</v>
      </c>
      <c r="CD24" s="27">
        <f>$I$24/$I$49*100</f>
        <v>24.611501955801025</v>
      </c>
      <c r="CE24" s="27">
        <v>716.29</v>
      </c>
      <c r="CG24" s="27">
        <v>112.24</v>
      </c>
      <c r="CH24" s="27">
        <v>66.78</v>
      </c>
      <c r="CI24" s="27">
        <v>89.51</v>
      </c>
      <c r="CJ24" s="27">
        <v>7605.63</v>
      </c>
      <c r="CK24" s="27">
        <v>3765.24</v>
      </c>
      <c r="CL24" s="27">
        <v>5685.43</v>
      </c>
      <c r="CM24" s="27">
        <v>122.57</v>
      </c>
      <c r="CN24" s="27">
        <v>72.959999999999994</v>
      </c>
      <c r="CO24" s="27">
        <v>97.76</v>
      </c>
      <c r="CP24" s="27">
        <v>5</v>
      </c>
      <c r="CQ24" s="27">
        <v>2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"5"</f>
        <v>5</v>
      </c>
      <c r="B26" s="24" t="s">
        <v>107</v>
      </c>
      <c r="C26" s="25" t="str">
        <f>"200"</f>
        <v>200</v>
      </c>
      <c r="D26" s="25">
        <v>1</v>
      </c>
      <c r="E26" s="25">
        <v>0</v>
      </c>
      <c r="F26" s="25">
        <v>0.2</v>
      </c>
      <c r="G26" s="25">
        <v>0</v>
      </c>
      <c r="H26" s="25">
        <v>20.6</v>
      </c>
      <c r="I26" s="25">
        <v>86.47999999999999</v>
      </c>
      <c r="J26" s="26">
        <v>0</v>
      </c>
      <c r="K26" s="26">
        <v>0</v>
      </c>
      <c r="L26" s="26">
        <v>0</v>
      </c>
      <c r="M26" s="26">
        <v>0</v>
      </c>
      <c r="N26" s="26">
        <v>19.8</v>
      </c>
      <c r="O26" s="26">
        <v>0.4</v>
      </c>
      <c r="P26" s="26">
        <v>0.4</v>
      </c>
      <c r="Q26" s="26">
        <v>0</v>
      </c>
      <c r="R26" s="26">
        <v>0</v>
      </c>
      <c r="S26" s="26">
        <v>1</v>
      </c>
      <c r="T26" s="26">
        <v>0.6</v>
      </c>
      <c r="U26" s="26">
        <v>12</v>
      </c>
      <c r="V26" s="26">
        <v>240</v>
      </c>
      <c r="W26" s="26">
        <v>14</v>
      </c>
      <c r="X26" s="26">
        <v>8</v>
      </c>
      <c r="Y26" s="26">
        <v>14</v>
      </c>
      <c r="Z26" s="26">
        <v>2.8</v>
      </c>
      <c r="AA26" s="26">
        <v>0</v>
      </c>
      <c r="AB26" s="26">
        <v>0</v>
      </c>
      <c r="AC26" s="26">
        <v>0</v>
      </c>
      <c r="AD26" s="26">
        <v>0.2</v>
      </c>
      <c r="AE26" s="26">
        <v>0.02</v>
      </c>
      <c r="AF26" s="26">
        <v>0.02</v>
      </c>
      <c r="AG26" s="26">
        <v>0.2</v>
      </c>
      <c r="AH26" s="26">
        <v>0.4</v>
      </c>
      <c r="AI26" s="26">
        <v>4</v>
      </c>
      <c r="AJ26" s="26">
        <v>0.4</v>
      </c>
      <c r="AK26" s="26">
        <v>16</v>
      </c>
      <c r="AL26" s="26">
        <v>20</v>
      </c>
      <c r="AM26" s="26">
        <v>28</v>
      </c>
      <c r="AN26" s="26">
        <v>28</v>
      </c>
      <c r="AO26" s="26">
        <v>4</v>
      </c>
      <c r="AP26" s="26">
        <v>16</v>
      </c>
      <c r="AQ26" s="26">
        <v>4</v>
      </c>
      <c r="AR26" s="26">
        <v>14</v>
      </c>
      <c r="AS26" s="26">
        <v>26</v>
      </c>
      <c r="AT26" s="26">
        <v>16</v>
      </c>
      <c r="AU26" s="26">
        <v>116</v>
      </c>
      <c r="AV26" s="26">
        <v>10</v>
      </c>
      <c r="AW26" s="26">
        <v>22</v>
      </c>
      <c r="AX26" s="26">
        <v>64</v>
      </c>
      <c r="AY26" s="26">
        <v>0</v>
      </c>
      <c r="AZ26" s="26">
        <v>20</v>
      </c>
      <c r="BA26" s="26">
        <v>24</v>
      </c>
      <c r="BB26" s="26">
        <v>10</v>
      </c>
      <c r="BC26" s="26">
        <v>8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176.2</v>
      </c>
      <c r="CC26" s="25">
        <v>11.09</v>
      </c>
      <c r="CE26" s="23">
        <v>0</v>
      </c>
      <c r="CG26" s="23">
        <v>4</v>
      </c>
      <c r="CH26" s="23">
        <v>4</v>
      </c>
      <c r="CI26" s="23">
        <v>4</v>
      </c>
      <c r="CJ26" s="23">
        <v>400</v>
      </c>
      <c r="CK26" s="23">
        <v>182</v>
      </c>
      <c r="CL26" s="23">
        <v>291</v>
      </c>
      <c r="CM26" s="23">
        <v>0.6</v>
      </c>
      <c r="CN26" s="23">
        <v>0.6</v>
      </c>
      <c r="CO26" s="23">
        <v>0.6</v>
      </c>
      <c r="CP26" s="23">
        <v>0</v>
      </c>
      <c r="CQ26" s="23">
        <v>0</v>
      </c>
      <c r="CR26" s="23">
        <v>9.24</v>
      </c>
    </row>
    <row r="27" spans="1:96" s="19" customFormat="1">
      <c r="A27" s="19" t="str">
        <f>"13"</f>
        <v>13</v>
      </c>
      <c r="B27" s="20" t="s">
        <v>108</v>
      </c>
      <c r="C27" s="21" t="str">
        <f>"150"</f>
        <v>150</v>
      </c>
      <c r="D27" s="21">
        <v>0.6</v>
      </c>
      <c r="E27" s="21">
        <v>0</v>
      </c>
      <c r="F27" s="21">
        <v>0.6</v>
      </c>
      <c r="G27" s="21">
        <v>0.6</v>
      </c>
      <c r="H27" s="21">
        <v>17.399999999999999</v>
      </c>
      <c r="I27" s="21">
        <v>73.02</v>
      </c>
      <c r="J27" s="22">
        <v>0.15</v>
      </c>
      <c r="K27" s="22">
        <v>0</v>
      </c>
      <c r="L27" s="22">
        <v>0</v>
      </c>
      <c r="M27" s="22">
        <v>0</v>
      </c>
      <c r="N27" s="22">
        <v>13.5</v>
      </c>
      <c r="O27" s="22">
        <v>1.2</v>
      </c>
      <c r="P27" s="22">
        <v>2.7</v>
      </c>
      <c r="Q27" s="22">
        <v>0</v>
      </c>
      <c r="R27" s="22">
        <v>0</v>
      </c>
      <c r="S27" s="22">
        <v>1.2</v>
      </c>
      <c r="T27" s="22">
        <v>0.75</v>
      </c>
      <c r="U27" s="22">
        <v>39</v>
      </c>
      <c r="V27" s="22">
        <v>417</v>
      </c>
      <c r="W27" s="22">
        <v>24</v>
      </c>
      <c r="X27" s="22">
        <v>13.5</v>
      </c>
      <c r="Y27" s="22">
        <v>16.5</v>
      </c>
      <c r="Z27" s="22">
        <v>3.3</v>
      </c>
      <c r="AA27" s="22">
        <v>0</v>
      </c>
      <c r="AB27" s="22">
        <v>45</v>
      </c>
      <c r="AC27" s="22">
        <v>7.5</v>
      </c>
      <c r="AD27" s="22">
        <v>0.3</v>
      </c>
      <c r="AE27" s="22">
        <v>0.05</v>
      </c>
      <c r="AF27" s="22">
        <v>0.03</v>
      </c>
      <c r="AG27" s="22">
        <v>0.45</v>
      </c>
      <c r="AH27" s="22">
        <v>0.6</v>
      </c>
      <c r="AI27" s="22">
        <v>15</v>
      </c>
      <c r="AJ27" s="22">
        <v>0</v>
      </c>
      <c r="AK27" s="22">
        <v>18</v>
      </c>
      <c r="AL27" s="22">
        <v>19.5</v>
      </c>
      <c r="AM27" s="22">
        <v>28.5</v>
      </c>
      <c r="AN27" s="22">
        <v>27</v>
      </c>
      <c r="AO27" s="22">
        <v>4.5</v>
      </c>
      <c r="AP27" s="22">
        <v>16.5</v>
      </c>
      <c r="AQ27" s="22">
        <v>4.5</v>
      </c>
      <c r="AR27" s="22">
        <v>13.5</v>
      </c>
      <c r="AS27" s="22">
        <v>25.5</v>
      </c>
      <c r="AT27" s="22">
        <v>15</v>
      </c>
      <c r="AU27" s="22">
        <v>117</v>
      </c>
      <c r="AV27" s="22">
        <v>10.5</v>
      </c>
      <c r="AW27" s="22">
        <v>21</v>
      </c>
      <c r="AX27" s="22">
        <v>63</v>
      </c>
      <c r="AY27" s="22">
        <v>0</v>
      </c>
      <c r="AZ27" s="22">
        <v>19.5</v>
      </c>
      <c r="BA27" s="22">
        <v>24</v>
      </c>
      <c r="BB27" s="22">
        <v>9</v>
      </c>
      <c r="BC27" s="22">
        <v>7.5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129.44999999999999</v>
      </c>
      <c r="CC27" s="21">
        <v>21.6</v>
      </c>
      <c r="CE27" s="19">
        <v>7.5</v>
      </c>
      <c r="CG27" s="19">
        <v>3</v>
      </c>
      <c r="CH27" s="19">
        <v>3</v>
      </c>
      <c r="CI27" s="19">
        <v>3</v>
      </c>
      <c r="CJ27" s="19">
        <v>225</v>
      </c>
      <c r="CK27" s="19">
        <v>225</v>
      </c>
      <c r="CL27" s="19">
        <v>225</v>
      </c>
      <c r="CM27" s="19">
        <v>0</v>
      </c>
      <c r="CN27" s="19">
        <v>0</v>
      </c>
      <c r="CO27" s="19">
        <v>0</v>
      </c>
      <c r="CP27" s="19">
        <v>0</v>
      </c>
      <c r="CQ27" s="19">
        <v>0</v>
      </c>
      <c r="CR27" s="19">
        <v>18</v>
      </c>
    </row>
    <row r="28" spans="1:96" s="27" customFormat="1" ht="11.4">
      <c r="B28" s="28" t="s">
        <v>109</v>
      </c>
      <c r="C28" s="29"/>
      <c r="D28" s="29">
        <v>1.6</v>
      </c>
      <c r="E28" s="29">
        <v>0</v>
      </c>
      <c r="F28" s="29">
        <v>0.8</v>
      </c>
      <c r="G28" s="29">
        <v>0.6</v>
      </c>
      <c r="H28" s="29">
        <v>38</v>
      </c>
      <c r="I28" s="29">
        <v>159.5</v>
      </c>
      <c r="J28" s="30">
        <v>0.15</v>
      </c>
      <c r="K28" s="30">
        <v>0</v>
      </c>
      <c r="L28" s="30">
        <v>0</v>
      </c>
      <c r="M28" s="30">
        <v>0</v>
      </c>
      <c r="N28" s="30">
        <v>33.299999999999997</v>
      </c>
      <c r="O28" s="30">
        <v>1.6</v>
      </c>
      <c r="P28" s="30">
        <v>3.1</v>
      </c>
      <c r="Q28" s="30">
        <v>0</v>
      </c>
      <c r="R28" s="30">
        <v>0</v>
      </c>
      <c r="S28" s="30">
        <v>2.2000000000000002</v>
      </c>
      <c r="T28" s="30">
        <v>1.35</v>
      </c>
      <c r="U28" s="30">
        <v>51</v>
      </c>
      <c r="V28" s="30">
        <v>657</v>
      </c>
      <c r="W28" s="30">
        <v>38</v>
      </c>
      <c r="X28" s="30">
        <v>21.5</v>
      </c>
      <c r="Y28" s="30">
        <v>30.5</v>
      </c>
      <c r="Z28" s="30">
        <v>6.1</v>
      </c>
      <c r="AA28" s="30">
        <v>0</v>
      </c>
      <c r="AB28" s="30">
        <v>45</v>
      </c>
      <c r="AC28" s="30">
        <v>7.5</v>
      </c>
      <c r="AD28" s="30">
        <v>0.5</v>
      </c>
      <c r="AE28" s="30">
        <v>7.0000000000000007E-2</v>
      </c>
      <c r="AF28" s="30">
        <v>0.05</v>
      </c>
      <c r="AG28" s="30">
        <v>0.65</v>
      </c>
      <c r="AH28" s="30">
        <v>1</v>
      </c>
      <c r="AI28" s="30">
        <v>19</v>
      </c>
      <c r="AJ28" s="30">
        <v>0.4</v>
      </c>
      <c r="AK28" s="30">
        <v>34</v>
      </c>
      <c r="AL28" s="30">
        <v>39.5</v>
      </c>
      <c r="AM28" s="30">
        <v>56.5</v>
      </c>
      <c r="AN28" s="30">
        <v>55</v>
      </c>
      <c r="AO28" s="30">
        <v>8.5</v>
      </c>
      <c r="AP28" s="30">
        <v>32.5</v>
      </c>
      <c r="AQ28" s="30">
        <v>8.5</v>
      </c>
      <c r="AR28" s="30">
        <v>27.5</v>
      </c>
      <c r="AS28" s="30">
        <v>51.5</v>
      </c>
      <c r="AT28" s="30">
        <v>31</v>
      </c>
      <c r="AU28" s="30">
        <v>233</v>
      </c>
      <c r="AV28" s="30">
        <v>20.5</v>
      </c>
      <c r="AW28" s="30">
        <v>43</v>
      </c>
      <c r="AX28" s="30">
        <v>127</v>
      </c>
      <c r="AY28" s="30">
        <v>0</v>
      </c>
      <c r="AZ28" s="30">
        <v>39.5</v>
      </c>
      <c r="BA28" s="30">
        <v>48</v>
      </c>
      <c r="BB28" s="30">
        <v>19</v>
      </c>
      <c r="BC28" s="30">
        <v>15.5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305.64999999999998</v>
      </c>
      <c r="CC28" s="29">
        <f>SUM($CC$25:$CC$27)</f>
        <v>32.69</v>
      </c>
      <c r="CD28" s="27">
        <f>$I$28/$I$49*100</f>
        <v>5.6615292873217236</v>
      </c>
      <c r="CE28" s="27">
        <v>7.5</v>
      </c>
      <c r="CG28" s="27">
        <v>7</v>
      </c>
      <c r="CH28" s="27">
        <v>7</v>
      </c>
      <c r="CI28" s="27">
        <v>7</v>
      </c>
      <c r="CJ28" s="27">
        <v>625</v>
      </c>
      <c r="CK28" s="27">
        <v>407</v>
      </c>
      <c r="CL28" s="27">
        <v>516</v>
      </c>
      <c r="CM28" s="27">
        <v>0.6</v>
      </c>
      <c r="CN28" s="27">
        <v>0.6</v>
      </c>
      <c r="CO28" s="27">
        <v>0.6</v>
      </c>
      <c r="CP28" s="27">
        <v>0</v>
      </c>
      <c r="CQ28" s="27">
        <v>0</v>
      </c>
    </row>
    <row r="29" spans="1:96" s="86" customFormat="1" ht="11.4">
      <c r="A29" s="86" t="s">
        <v>152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 ht="24">
      <c r="A31" s="23" t="str">
        <f>"5/4"</f>
        <v>5/4</v>
      </c>
      <c r="B31" s="24" t="s">
        <v>93</v>
      </c>
      <c r="C31" s="25" t="str">
        <f>"250"</f>
        <v>250</v>
      </c>
      <c r="D31" s="25">
        <v>6.64</v>
      </c>
      <c r="E31" s="25">
        <v>2.94</v>
      </c>
      <c r="F31" s="25">
        <v>6.36</v>
      </c>
      <c r="G31" s="25">
        <v>0.4</v>
      </c>
      <c r="H31" s="25">
        <v>36.840000000000003</v>
      </c>
      <c r="I31" s="25">
        <v>229.17756499999999</v>
      </c>
      <c r="J31" s="26">
        <v>4.4400000000000004</v>
      </c>
      <c r="K31" s="26">
        <v>0.11</v>
      </c>
      <c r="L31" s="26">
        <v>0</v>
      </c>
      <c r="M31" s="26">
        <v>0</v>
      </c>
      <c r="N31" s="26">
        <v>10.59</v>
      </c>
      <c r="O31" s="26">
        <v>24.93</v>
      </c>
      <c r="P31" s="26">
        <v>1.31</v>
      </c>
      <c r="Q31" s="26">
        <v>0</v>
      </c>
      <c r="R31" s="26">
        <v>0</v>
      </c>
      <c r="S31" s="26">
        <v>0.1</v>
      </c>
      <c r="T31" s="26">
        <v>1.97</v>
      </c>
      <c r="U31" s="26">
        <v>439.11</v>
      </c>
      <c r="V31" s="26">
        <v>175.8</v>
      </c>
      <c r="W31" s="26">
        <v>117.1</v>
      </c>
      <c r="X31" s="26">
        <v>18.64</v>
      </c>
      <c r="Y31" s="26">
        <v>109.84</v>
      </c>
      <c r="Z31" s="26">
        <v>0.49</v>
      </c>
      <c r="AA31" s="26">
        <v>24</v>
      </c>
      <c r="AB31" s="26">
        <v>20</v>
      </c>
      <c r="AC31" s="26">
        <v>44.5</v>
      </c>
      <c r="AD31" s="26">
        <v>0.65</v>
      </c>
      <c r="AE31" s="26">
        <v>7.0000000000000007E-2</v>
      </c>
      <c r="AF31" s="26">
        <v>0.14000000000000001</v>
      </c>
      <c r="AG31" s="26">
        <v>0.47</v>
      </c>
      <c r="AH31" s="26">
        <v>2.0099999999999998</v>
      </c>
      <c r="AI31" s="26">
        <v>0.52</v>
      </c>
      <c r="AJ31" s="26">
        <v>0</v>
      </c>
      <c r="AK31" s="26">
        <v>339.43</v>
      </c>
      <c r="AL31" s="26">
        <v>322.47000000000003</v>
      </c>
      <c r="AM31" s="26">
        <v>567.57000000000005</v>
      </c>
      <c r="AN31" s="26">
        <v>306.68</v>
      </c>
      <c r="AO31" s="26">
        <v>128.63999999999999</v>
      </c>
      <c r="AP31" s="26">
        <v>242.85</v>
      </c>
      <c r="AQ31" s="26">
        <v>83.8</v>
      </c>
      <c r="AR31" s="26">
        <v>342.25</v>
      </c>
      <c r="AS31" s="26">
        <v>129.53</v>
      </c>
      <c r="AT31" s="26">
        <v>177.94</v>
      </c>
      <c r="AU31" s="26">
        <v>145.56</v>
      </c>
      <c r="AV31" s="26">
        <v>80.61</v>
      </c>
      <c r="AW31" s="26">
        <v>138.37</v>
      </c>
      <c r="AX31" s="26">
        <v>1209.8699999999999</v>
      </c>
      <c r="AY31" s="26">
        <v>0</v>
      </c>
      <c r="AZ31" s="26">
        <v>393.3</v>
      </c>
      <c r="BA31" s="26">
        <v>201.82</v>
      </c>
      <c r="BB31" s="26">
        <v>276.45</v>
      </c>
      <c r="BC31" s="26">
        <v>107.63</v>
      </c>
      <c r="BD31" s="26">
        <v>0.12</v>
      </c>
      <c r="BE31" s="26">
        <v>0.05</v>
      </c>
      <c r="BF31" s="26">
        <v>0.03</v>
      </c>
      <c r="BG31" s="26">
        <v>7.0000000000000007E-2</v>
      </c>
      <c r="BH31" s="26">
        <v>0.08</v>
      </c>
      <c r="BI31" s="26">
        <v>0.35</v>
      </c>
      <c r="BJ31" s="26">
        <v>0</v>
      </c>
      <c r="BK31" s="26">
        <v>0.97</v>
      </c>
      <c r="BL31" s="26">
        <v>0</v>
      </c>
      <c r="BM31" s="26">
        <v>0.3</v>
      </c>
      <c r="BN31" s="26">
        <v>0</v>
      </c>
      <c r="BO31" s="26">
        <v>0</v>
      </c>
      <c r="BP31" s="26">
        <v>0</v>
      </c>
      <c r="BQ31" s="26">
        <v>7.0000000000000007E-2</v>
      </c>
      <c r="BR31" s="26">
        <v>0.1</v>
      </c>
      <c r="BS31" s="26">
        <v>0.79</v>
      </c>
      <c r="BT31" s="26">
        <v>0</v>
      </c>
      <c r="BU31" s="26">
        <v>0</v>
      </c>
      <c r="BV31" s="26">
        <v>0.05</v>
      </c>
      <c r="BW31" s="26">
        <v>0</v>
      </c>
      <c r="BX31" s="26">
        <v>0</v>
      </c>
      <c r="BY31" s="26">
        <v>0</v>
      </c>
      <c r="BZ31" s="26">
        <v>0</v>
      </c>
      <c r="CA31" s="26">
        <v>0</v>
      </c>
      <c r="CB31" s="26">
        <v>225.26</v>
      </c>
      <c r="CC31" s="25">
        <v>19.809999999999999</v>
      </c>
      <c r="CE31" s="23">
        <v>27.33</v>
      </c>
      <c r="CG31" s="23">
        <v>49.91</v>
      </c>
      <c r="CH31" s="23">
        <v>22.5</v>
      </c>
      <c r="CI31" s="23">
        <v>36.21</v>
      </c>
      <c r="CJ31" s="23">
        <v>2064</v>
      </c>
      <c r="CK31" s="23">
        <v>929.75</v>
      </c>
      <c r="CL31" s="23">
        <v>1496.87</v>
      </c>
      <c r="CM31" s="23">
        <v>48.14</v>
      </c>
      <c r="CN31" s="23">
        <v>25.16</v>
      </c>
      <c r="CO31" s="23">
        <v>36.65</v>
      </c>
      <c r="CP31" s="23">
        <v>6.25</v>
      </c>
      <c r="CQ31" s="23">
        <v>1</v>
      </c>
      <c r="CR31" s="23">
        <v>12.01</v>
      </c>
    </row>
    <row r="32" spans="1:96" s="23" customFormat="1">
      <c r="A32" s="23" t="str">
        <f>"1/6"</f>
        <v>1/6</v>
      </c>
      <c r="B32" s="24" t="s">
        <v>94</v>
      </c>
      <c r="C32" s="25" t="str">
        <f>"40"</f>
        <v>40</v>
      </c>
      <c r="D32" s="25">
        <v>5.08</v>
      </c>
      <c r="E32" s="25">
        <v>5.08</v>
      </c>
      <c r="F32" s="25">
        <v>4.5999999999999996</v>
      </c>
      <c r="G32" s="25">
        <v>0</v>
      </c>
      <c r="H32" s="25">
        <v>0.28000000000000003</v>
      </c>
      <c r="I32" s="25">
        <v>62.783999999999999</v>
      </c>
      <c r="J32" s="26">
        <v>1.2</v>
      </c>
      <c r="K32" s="26">
        <v>0</v>
      </c>
      <c r="L32" s="26">
        <v>0</v>
      </c>
      <c r="M32" s="26">
        <v>0</v>
      </c>
      <c r="N32" s="26">
        <v>0.28000000000000003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0.4</v>
      </c>
      <c r="U32" s="26">
        <v>53.6</v>
      </c>
      <c r="V32" s="26">
        <v>56</v>
      </c>
      <c r="W32" s="26">
        <v>22</v>
      </c>
      <c r="X32" s="26">
        <v>4.8</v>
      </c>
      <c r="Y32" s="26">
        <v>76.8</v>
      </c>
      <c r="Z32" s="26">
        <v>1</v>
      </c>
      <c r="AA32" s="26">
        <v>100</v>
      </c>
      <c r="AB32" s="26">
        <v>24</v>
      </c>
      <c r="AC32" s="26">
        <v>104</v>
      </c>
      <c r="AD32" s="26">
        <v>0.24</v>
      </c>
      <c r="AE32" s="26">
        <v>0.03</v>
      </c>
      <c r="AF32" s="26">
        <v>0.18</v>
      </c>
      <c r="AG32" s="26">
        <v>0.08</v>
      </c>
      <c r="AH32" s="26">
        <v>1.44</v>
      </c>
      <c r="AI32" s="26">
        <v>0</v>
      </c>
      <c r="AJ32" s="26">
        <v>0</v>
      </c>
      <c r="AK32" s="26">
        <v>308.8</v>
      </c>
      <c r="AL32" s="26">
        <v>238.8</v>
      </c>
      <c r="AM32" s="26">
        <v>432.4</v>
      </c>
      <c r="AN32" s="26">
        <v>361.2</v>
      </c>
      <c r="AO32" s="26">
        <v>169.6</v>
      </c>
      <c r="AP32" s="26">
        <v>244</v>
      </c>
      <c r="AQ32" s="26">
        <v>81.599999999999994</v>
      </c>
      <c r="AR32" s="26">
        <v>260.8</v>
      </c>
      <c r="AS32" s="26">
        <v>284</v>
      </c>
      <c r="AT32" s="26">
        <v>314.8</v>
      </c>
      <c r="AU32" s="26">
        <v>491.6</v>
      </c>
      <c r="AV32" s="26">
        <v>136</v>
      </c>
      <c r="AW32" s="26">
        <v>166.4</v>
      </c>
      <c r="AX32" s="26">
        <v>709.2</v>
      </c>
      <c r="AY32" s="26">
        <v>5.6</v>
      </c>
      <c r="AZ32" s="26">
        <v>158.4</v>
      </c>
      <c r="BA32" s="26">
        <v>371.2</v>
      </c>
      <c r="BB32" s="26">
        <v>190.4</v>
      </c>
      <c r="BC32" s="26">
        <v>117.2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29.64</v>
      </c>
      <c r="CC32" s="25">
        <v>14.85</v>
      </c>
      <c r="CE32" s="23">
        <v>104</v>
      </c>
      <c r="CG32" s="23">
        <v>5.65</v>
      </c>
      <c r="CH32" s="23">
        <v>4.75</v>
      </c>
      <c r="CI32" s="23">
        <v>5.2</v>
      </c>
      <c r="CJ32" s="23">
        <v>810</v>
      </c>
      <c r="CK32" s="23">
        <v>517.5</v>
      </c>
      <c r="CL32" s="23">
        <v>663.75</v>
      </c>
      <c r="CM32" s="23">
        <v>2.5</v>
      </c>
      <c r="CN32" s="23">
        <v>1.75</v>
      </c>
      <c r="CO32" s="23">
        <v>2.13</v>
      </c>
      <c r="CP32" s="23">
        <v>0</v>
      </c>
      <c r="CQ32" s="23">
        <v>0</v>
      </c>
      <c r="CR32" s="23">
        <v>9</v>
      </c>
    </row>
    <row r="33" spans="1:96" s="23" customFormat="1">
      <c r="A33" s="23" t="str">
        <f>"2"</f>
        <v>2</v>
      </c>
      <c r="B33" s="24" t="s">
        <v>95</v>
      </c>
      <c r="C33" s="25" t="str">
        <f>"50"</f>
        <v>50</v>
      </c>
      <c r="D33" s="25">
        <v>3.31</v>
      </c>
      <c r="E33" s="25">
        <v>0</v>
      </c>
      <c r="F33" s="25">
        <v>0.33</v>
      </c>
      <c r="G33" s="25">
        <v>0.33</v>
      </c>
      <c r="H33" s="25">
        <v>23.45</v>
      </c>
      <c r="I33" s="25">
        <v>111.95049999999999</v>
      </c>
      <c r="J33" s="26">
        <v>0</v>
      </c>
      <c r="K33" s="26">
        <v>0</v>
      </c>
      <c r="L33" s="26">
        <v>0</v>
      </c>
      <c r="M33" s="26">
        <v>0</v>
      </c>
      <c r="N33" s="26">
        <v>0.55000000000000004</v>
      </c>
      <c r="O33" s="26">
        <v>22.8</v>
      </c>
      <c r="P33" s="26">
        <v>0.1</v>
      </c>
      <c r="Q33" s="26">
        <v>0</v>
      </c>
      <c r="R33" s="26">
        <v>0</v>
      </c>
      <c r="S33" s="26">
        <v>0</v>
      </c>
      <c r="T33" s="26">
        <v>0.9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159.65</v>
      </c>
      <c r="AL33" s="26">
        <v>166.17</v>
      </c>
      <c r="AM33" s="26">
        <v>254.48</v>
      </c>
      <c r="AN33" s="26">
        <v>84.39</v>
      </c>
      <c r="AO33" s="26">
        <v>50.03</v>
      </c>
      <c r="AP33" s="26">
        <v>100.05</v>
      </c>
      <c r="AQ33" s="26">
        <v>37.85</v>
      </c>
      <c r="AR33" s="26">
        <v>180.96</v>
      </c>
      <c r="AS33" s="26">
        <v>112.23</v>
      </c>
      <c r="AT33" s="26">
        <v>156.6</v>
      </c>
      <c r="AU33" s="26">
        <v>129.19999999999999</v>
      </c>
      <c r="AV33" s="26">
        <v>67.86</v>
      </c>
      <c r="AW33" s="26">
        <v>120.06</v>
      </c>
      <c r="AX33" s="26">
        <v>1003.98</v>
      </c>
      <c r="AY33" s="26">
        <v>0</v>
      </c>
      <c r="AZ33" s="26">
        <v>327.12</v>
      </c>
      <c r="BA33" s="26">
        <v>142.25</v>
      </c>
      <c r="BB33" s="26">
        <v>94.4</v>
      </c>
      <c r="BC33" s="26">
        <v>74.819999999999993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0.04</v>
      </c>
      <c r="BL33" s="26">
        <v>0</v>
      </c>
      <c r="BM33" s="26">
        <v>0</v>
      </c>
      <c r="BN33" s="26">
        <v>0</v>
      </c>
      <c r="BO33" s="26">
        <v>0</v>
      </c>
      <c r="BP33" s="26">
        <v>0</v>
      </c>
      <c r="BQ33" s="26">
        <v>0</v>
      </c>
      <c r="BR33" s="26">
        <v>0</v>
      </c>
      <c r="BS33" s="26">
        <v>0.03</v>
      </c>
      <c r="BT33" s="26">
        <v>0</v>
      </c>
      <c r="BU33" s="26">
        <v>0</v>
      </c>
      <c r="BV33" s="26">
        <v>0.14000000000000001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19.55</v>
      </c>
      <c r="CC33" s="25">
        <v>2.8</v>
      </c>
      <c r="CE33" s="23">
        <v>0</v>
      </c>
      <c r="CG33" s="23">
        <v>0</v>
      </c>
      <c r="CH33" s="23">
        <v>0</v>
      </c>
      <c r="CI33" s="23">
        <v>0</v>
      </c>
      <c r="CJ33" s="23">
        <v>843.55</v>
      </c>
      <c r="CK33" s="23">
        <v>324.99</v>
      </c>
      <c r="CL33" s="23">
        <v>584.27</v>
      </c>
      <c r="CM33" s="23">
        <v>6.75</v>
      </c>
      <c r="CN33" s="23">
        <v>6.75</v>
      </c>
      <c r="CO33" s="23">
        <v>6.75</v>
      </c>
      <c r="CP33" s="23">
        <v>0</v>
      </c>
      <c r="CQ33" s="23">
        <v>0</v>
      </c>
      <c r="CR33" s="23">
        <v>2.33</v>
      </c>
    </row>
    <row r="34" spans="1:96" s="23" customFormat="1">
      <c r="A34" s="23" t="str">
        <f>"10"</f>
        <v>10</v>
      </c>
      <c r="B34" s="24" t="s">
        <v>96</v>
      </c>
      <c r="C34" s="25" t="str">
        <f>"10"</f>
        <v>10</v>
      </c>
      <c r="D34" s="25">
        <v>0.08</v>
      </c>
      <c r="E34" s="25">
        <v>0.08</v>
      </c>
      <c r="F34" s="25">
        <v>7.25</v>
      </c>
      <c r="G34" s="25">
        <v>0</v>
      </c>
      <c r="H34" s="25">
        <v>0.13</v>
      </c>
      <c r="I34" s="25">
        <v>66.063999999999993</v>
      </c>
      <c r="J34" s="26">
        <v>4.71</v>
      </c>
      <c r="K34" s="26">
        <v>0.22</v>
      </c>
      <c r="L34" s="26">
        <v>0</v>
      </c>
      <c r="M34" s="26">
        <v>0</v>
      </c>
      <c r="N34" s="26">
        <v>0.13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0.14000000000000001</v>
      </c>
      <c r="U34" s="26">
        <v>1.5</v>
      </c>
      <c r="V34" s="26">
        <v>3</v>
      </c>
      <c r="W34" s="26">
        <v>2.4</v>
      </c>
      <c r="X34" s="26">
        <v>0</v>
      </c>
      <c r="Y34" s="26">
        <v>3</v>
      </c>
      <c r="Z34" s="26">
        <v>0.02</v>
      </c>
      <c r="AA34" s="26">
        <v>40</v>
      </c>
      <c r="AB34" s="26">
        <v>30</v>
      </c>
      <c r="AC34" s="26">
        <v>45</v>
      </c>
      <c r="AD34" s="26">
        <v>0.1</v>
      </c>
      <c r="AE34" s="26">
        <v>0</v>
      </c>
      <c r="AF34" s="26">
        <v>0.01</v>
      </c>
      <c r="AG34" s="26">
        <v>0.01</v>
      </c>
      <c r="AH34" s="26">
        <v>0.02</v>
      </c>
      <c r="AI34" s="26">
        <v>0</v>
      </c>
      <c r="AJ34" s="26">
        <v>0</v>
      </c>
      <c r="AK34" s="26">
        <v>4.2</v>
      </c>
      <c r="AL34" s="26">
        <v>4.0999999999999996</v>
      </c>
      <c r="AM34" s="26">
        <v>7.6</v>
      </c>
      <c r="AN34" s="26">
        <v>4.5</v>
      </c>
      <c r="AO34" s="26">
        <v>1.7</v>
      </c>
      <c r="AP34" s="26">
        <v>4.7</v>
      </c>
      <c r="AQ34" s="26">
        <v>4.3</v>
      </c>
      <c r="AR34" s="26">
        <v>4.2</v>
      </c>
      <c r="AS34" s="26">
        <v>3.6</v>
      </c>
      <c r="AT34" s="26">
        <v>2.6</v>
      </c>
      <c r="AU34" s="26">
        <v>5.7</v>
      </c>
      <c r="AV34" s="26">
        <v>3.5</v>
      </c>
      <c r="AW34" s="26">
        <v>2.4</v>
      </c>
      <c r="AX34" s="26">
        <v>14.2</v>
      </c>
      <c r="AY34" s="26">
        <v>0</v>
      </c>
      <c r="AZ34" s="26">
        <v>4.8</v>
      </c>
      <c r="BA34" s="26">
        <v>5.4</v>
      </c>
      <c r="BB34" s="26">
        <v>4.2</v>
      </c>
      <c r="BC34" s="26">
        <v>1</v>
      </c>
      <c r="BD34" s="26">
        <v>0.27</v>
      </c>
      <c r="BE34" s="26">
        <v>0.12</v>
      </c>
      <c r="BF34" s="26">
        <v>7.0000000000000007E-2</v>
      </c>
      <c r="BG34" s="26">
        <v>0.15</v>
      </c>
      <c r="BH34" s="26">
        <v>0.17</v>
      </c>
      <c r="BI34" s="26">
        <v>0.79</v>
      </c>
      <c r="BJ34" s="26">
        <v>0</v>
      </c>
      <c r="BK34" s="26">
        <v>2.21</v>
      </c>
      <c r="BL34" s="26">
        <v>0</v>
      </c>
      <c r="BM34" s="26">
        <v>0.68</v>
      </c>
      <c r="BN34" s="26">
        <v>0</v>
      </c>
      <c r="BO34" s="26">
        <v>0</v>
      </c>
      <c r="BP34" s="26">
        <v>0</v>
      </c>
      <c r="BQ34" s="26">
        <v>0.15</v>
      </c>
      <c r="BR34" s="26">
        <v>0.23</v>
      </c>
      <c r="BS34" s="26">
        <v>1.8</v>
      </c>
      <c r="BT34" s="26">
        <v>0</v>
      </c>
      <c r="BU34" s="26">
        <v>0</v>
      </c>
      <c r="BV34" s="26">
        <v>0.09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2.5</v>
      </c>
      <c r="CC34" s="25">
        <v>10.91</v>
      </c>
      <c r="CE34" s="23">
        <v>45</v>
      </c>
      <c r="CG34" s="23">
        <v>0.4</v>
      </c>
      <c r="CH34" s="23">
        <v>0.1</v>
      </c>
      <c r="CI34" s="23">
        <v>0.25</v>
      </c>
      <c r="CJ34" s="23">
        <v>20</v>
      </c>
      <c r="CK34" s="23">
        <v>8.1999999999999993</v>
      </c>
      <c r="CL34" s="23">
        <v>14.1</v>
      </c>
      <c r="CM34" s="23">
        <v>1.71</v>
      </c>
      <c r="CN34" s="23">
        <v>0.87</v>
      </c>
      <c r="CO34" s="23">
        <v>1.29</v>
      </c>
      <c r="CP34" s="23">
        <v>0</v>
      </c>
      <c r="CQ34" s="23">
        <v>0</v>
      </c>
      <c r="CR34" s="23">
        <v>6.61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15.2</v>
      </c>
      <c r="E36" s="29">
        <v>8.1</v>
      </c>
      <c r="F36" s="29">
        <v>18.559999999999999</v>
      </c>
      <c r="G36" s="29">
        <v>0.75</v>
      </c>
      <c r="H36" s="29">
        <v>66.64</v>
      </c>
      <c r="I36" s="29">
        <v>493.07</v>
      </c>
      <c r="J36" s="30">
        <v>10.35</v>
      </c>
      <c r="K36" s="30">
        <v>0.33</v>
      </c>
      <c r="L36" s="30">
        <v>0</v>
      </c>
      <c r="M36" s="30">
        <v>0</v>
      </c>
      <c r="N36" s="30">
        <v>17.440000000000001</v>
      </c>
      <c r="O36" s="30">
        <v>47.73</v>
      </c>
      <c r="P36" s="30">
        <v>1.46</v>
      </c>
      <c r="Q36" s="30">
        <v>0</v>
      </c>
      <c r="R36" s="30">
        <v>0</v>
      </c>
      <c r="S36" s="30">
        <v>0.1</v>
      </c>
      <c r="T36" s="30">
        <v>3.45</v>
      </c>
      <c r="U36" s="30">
        <v>494.27</v>
      </c>
      <c r="V36" s="30">
        <v>234.98</v>
      </c>
      <c r="W36" s="30">
        <v>141.66999999999999</v>
      </c>
      <c r="X36" s="30">
        <v>23.44</v>
      </c>
      <c r="Y36" s="30">
        <v>189.64</v>
      </c>
      <c r="Z36" s="30">
        <v>1.52</v>
      </c>
      <c r="AA36" s="30">
        <v>164</v>
      </c>
      <c r="AB36" s="30">
        <v>74</v>
      </c>
      <c r="AC36" s="30">
        <v>193.5</v>
      </c>
      <c r="AD36" s="30">
        <v>0.99</v>
      </c>
      <c r="AE36" s="30">
        <v>0.1</v>
      </c>
      <c r="AF36" s="30">
        <v>0.33</v>
      </c>
      <c r="AG36" s="30">
        <v>0.56000000000000005</v>
      </c>
      <c r="AH36" s="30">
        <v>3.47</v>
      </c>
      <c r="AI36" s="30">
        <v>0.52</v>
      </c>
      <c r="AJ36" s="30">
        <v>0</v>
      </c>
      <c r="AK36" s="30">
        <v>812.08</v>
      </c>
      <c r="AL36" s="30">
        <v>731.54</v>
      </c>
      <c r="AM36" s="30">
        <v>1262.05</v>
      </c>
      <c r="AN36" s="30">
        <v>756.77</v>
      </c>
      <c r="AO36" s="30">
        <v>349.96</v>
      </c>
      <c r="AP36" s="30">
        <v>591.6</v>
      </c>
      <c r="AQ36" s="30">
        <v>207.55</v>
      </c>
      <c r="AR36" s="30">
        <v>788.21</v>
      </c>
      <c r="AS36" s="30">
        <v>529.36</v>
      </c>
      <c r="AT36" s="30">
        <v>651.94000000000005</v>
      </c>
      <c r="AU36" s="30">
        <v>772.05</v>
      </c>
      <c r="AV36" s="30">
        <v>287.97000000000003</v>
      </c>
      <c r="AW36" s="30">
        <v>427.23</v>
      </c>
      <c r="AX36" s="30">
        <v>2937.25</v>
      </c>
      <c r="AY36" s="30">
        <v>5.6</v>
      </c>
      <c r="AZ36" s="30">
        <v>883.62</v>
      </c>
      <c r="BA36" s="30">
        <v>720.66</v>
      </c>
      <c r="BB36" s="30">
        <v>565.45000000000005</v>
      </c>
      <c r="BC36" s="30">
        <v>300.64999999999998</v>
      </c>
      <c r="BD36" s="30">
        <v>0.39</v>
      </c>
      <c r="BE36" s="30">
        <v>0.18</v>
      </c>
      <c r="BF36" s="30">
        <v>0.1</v>
      </c>
      <c r="BG36" s="30">
        <v>0.22</v>
      </c>
      <c r="BH36" s="30">
        <v>0.25</v>
      </c>
      <c r="BI36" s="30">
        <v>1.1399999999999999</v>
      </c>
      <c r="BJ36" s="30">
        <v>0</v>
      </c>
      <c r="BK36" s="30">
        <v>3.22</v>
      </c>
      <c r="BL36" s="30">
        <v>0</v>
      </c>
      <c r="BM36" s="30">
        <v>0.99</v>
      </c>
      <c r="BN36" s="30">
        <v>0</v>
      </c>
      <c r="BO36" s="30">
        <v>0</v>
      </c>
      <c r="BP36" s="30">
        <v>0</v>
      </c>
      <c r="BQ36" s="30">
        <v>0.22</v>
      </c>
      <c r="BR36" s="30">
        <v>0.34</v>
      </c>
      <c r="BS36" s="30">
        <v>2.63</v>
      </c>
      <c r="BT36" s="30">
        <v>0</v>
      </c>
      <c r="BU36" s="30">
        <v>0</v>
      </c>
      <c r="BV36" s="30">
        <v>0.28000000000000003</v>
      </c>
      <c r="BW36" s="30">
        <v>0.02</v>
      </c>
      <c r="BX36" s="30">
        <v>0</v>
      </c>
      <c r="BY36" s="30">
        <v>0</v>
      </c>
      <c r="BZ36" s="30">
        <v>0</v>
      </c>
      <c r="CA36" s="30">
        <v>0</v>
      </c>
      <c r="CB36" s="30">
        <v>477</v>
      </c>
      <c r="CC36" s="29">
        <f>SUM($CC$30:$CC$35)</f>
        <v>49.54999999999999</v>
      </c>
      <c r="CD36" s="27">
        <f>$I$36/$I$49*100</f>
        <v>17.501757026330548</v>
      </c>
      <c r="CE36" s="27">
        <v>176.33</v>
      </c>
      <c r="CG36" s="27">
        <v>56.56</v>
      </c>
      <c r="CH36" s="27">
        <v>27.95</v>
      </c>
      <c r="CI36" s="27">
        <v>42.26</v>
      </c>
      <c r="CJ36" s="27">
        <v>3797.55</v>
      </c>
      <c r="CK36" s="27">
        <v>1805.03</v>
      </c>
      <c r="CL36" s="27">
        <v>2801.29</v>
      </c>
      <c r="CM36" s="27">
        <v>65.64</v>
      </c>
      <c r="CN36" s="27">
        <v>38.369999999999997</v>
      </c>
      <c r="CO36" s="27">
        <v>52</v>
      </c>
      <c r="CP36" s="27">
        <v>12.25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>
      <c r="A38" s="23" t="str">
        <f>"14"</f>
        <v>14</v>
      </c>
      <c r="B38" s="24" t="s">
        <v>100</v>
      </c>
      <c r="C38" s="25" t="str">
        <f>"100"</f>
        <v>100</v>
      </c>
      <c r="D38" s="25">
        <v>1.79</v>
      </c>
      <c r="E38" s="25">
        <v>0</v>
      </c>
      <c r="F38" s="25">
        <v>7.83</v>
      </c>
      <c r="G38" s="25">
        <v>0.3</v>
      </c>
      <c r="H38" s="25">
        <v>9.01</v>
      </c>
      <c r="I38" s="25">
        <v>109.29910000000001</v>
      </c>
      <c r="J38" s="26">
        <v>0.9</v>
      </c>
      <c r="K38" s="26">
        <v>0</v>
      </c>
      <c r="L38" s="26">
        <v>0</v>
      </c>
      <c r="M38" s="26">
        <v>0</v>
      </c>
      <c r="N38" s="26">
        <v>6.55</v>
      </c>
      <c r="O38" s="26">
        <v>0.46</v>
      </c>
      <c r="P38" s="26">
        <v>2</v>
      </c>
      <c r="Q38" s="26">
        <v>0</v>
      </c>
      <c r="R38" s="26">
        <v>0</v>
      </c>
      <c r="S38" s="26">
        <v>0.3</v>
      </c>
      <c r="T38" s="26">
        <v>2</v>
      </c>
      <c r="U38" s="26">
        <v>700</v>
      </c>
      <c r="V38" s="26">
        <v>277.2</v>
      </c>
      <c r="W38" s="26">
        <v>36.08</v>
      </c>
      <c r="X38" s="26">
        <v>13.05</v>
      </c>
      <c r="Y38" s="26">
        <v>32.19</v>
      </c>
      <c r="Z38" s="26">
        <v>0.61</v>
      </c>
      <c r="AA38" s="26">
        <v>0</v>
      </c>
      <c r="AB38" s="26">
        <v>736</v>
      </c>
      <c r="AC38" s="26">
        <v>153</v>
      </c>
      <c r="AD38" s="26">
        <v>3.1</v>
      </c>
      <c r="AE38" s="26">
        <v>0.01</v>
      </c>
      <c r="AF38" s="26">
        <v>0.04</v>
      </c>
      <c r="AG38" s="26">
        <v>0.32</v>
      </c>
      <c r="AH38" s="26">
        <v>0.6</v>
      </c>
      <c r="AI38" s="26">
        <v>2.8</v>
      </c>
      <c r="AJ38" s="26">
        <v>0</v>
      </c>
      <c r="AK38" s="26">
        <v>0</v>
      </c>
      <c r="AL38" s="26">
        <v>0</v>
      </c>
      <c r="AM38" s="26">
        <v>0</v>
      </c>
      <c r="AN38" s="26">
        <v>0</v>
      </c>
      <c r="AO38" s="26">
        <v>0</v>
      </c>
      <c r="AP38" s="26">
        <v>0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0</v>
      </c>
      <c r="AX38" s="26">
        <v>0</v>
      </c>
      <c r="AY38" s="26">
        <v>0</v>
      </c>
      <c r="AZ38" s="26">
        <v>0</v>
      </c>
      <c r="BA38" s="26">
        <v>0</v>
      </c>
      <c r="BB38" s="26">
        <v>0</v>
      </c>
      <c r="BC38" s="26">
        <v>0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</v>
      </c>
      <c r="BL38" s="26">
        <v>0</v>
      </c>
      <c r="BM38" s="26">
        <v>0</v>
      </c>
      <c r="BN38" s="26">
        <v>0</v>
      </c>
      <c r="BO38" s="26">
        <v>0</v>
      </c>
      <c r="BP38" s="26">
        <v>0</v>
      </c>
      <c r="BQ38" s="26">
        <v>0</v>
      </c>
      <c r="BR38" s="26">
        <v>0</v>
      </c>
      <c r="BS38" s="26">
        <v>0</v>
      </c>
      <c r="BT38" s="26">
        <v>0</v>
      </c>
      <c r="BU38" s="26">
        <v>0</v>
      </c>
      <c r="BV38" s="26">
        <v>0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77</v>
      </c>
      <c r="CC38" s="25">
        <v>20.45</v>
      </c>
      <c r="CE38" s="23">
        <v>122.67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17.04</v>
      </c>
    </row>
    <row r="39" spans="1:96" s="23" customFormat="1">
      <c r="A39" s="23" t="str">
        <f>"20/2"</f>
        <v>20/2</v>
      </c>
      <c r="B39" s="24" t="s">
        <v>101</v>
      </c>
      <c r="C39" s="25" t="str">
        <f>"250"</f>
        <v>250</v>
      </c>
      <c r="D39" s="25">
        <v>2.0299999999999998</v>
      </c>
      <c r="E39" s="25">
        <v>0</v>
      </c>
      <c r="F39" s="25">
        <v>6.87</v>
      </c>
      <c r="G39" s="25">
        <v>6.14</v>
      </c>
      <c r="H39" s="25">
        <v>12.99</v>
      </c>
      <c r="I39" s="25">
        <v>118.71597</v>
      </c>
      <c r="J39" s="26">
        <v>1.25</v>
      </c>
      <c r="K39" s="26">
        <v>3.9</v>
      </c>
      <c r="L39" s="26">
        <v>0</v>
      </c>
      <c r="M39" s="26">
        <v>0</v>
      </c>
      <c r="N39" s="26">
        <v>3.49</v>
      </c>
      <c r="O39" s="26">
        <v>7.48</v>
      </c>
      <c r="P39" s="26">
        <v>2.02</v>
      </c>
      <c r="Q39" s="26">
        <v>0</v>
      </c>
      <c r="R39" s="26">
        <v>0</v>
      </c>
      <c r="S39" s="26">
        <v>0.26</v>
      </c>
      <c r="T39" s="26">
        <v>2.04</v>
      </c>
      <c r="U39" s="26">
        <v>428.37</v>
      </c>
      <c r="V39" s="26">
        <v>393.32</v>
      </c>
      <c r="W39" s="26">
        <v>29.57</v>
      </c>
      <c r="X39" s="26">
        <v>21.54</v>
      </c>
      <c r="Y39" s="26">
        <v>52.66</v>
      </c>
      <c r="Z39" s="26">
        <v>0.8</v>
      </c>
      <c r="AA39" s="26">
        <v>5</v>
      </c>
      <c r="AB39" s="26">
        <v>1121.4000000000001</v>
      </c>
      <c r="AC39" s="26">
        <v>212.45</v>
      </c>
      <c r="AD39" s="26">
        <v>2.81</v>
      </c>
      <c r="AE39" s="26">
        <v>0.08</v>
      </c>
      <c r="AF39" s="26">
        <v>0.06</v>
      </c>
      <c r="AG39" s="26">
        <v>0.84</v>
      </c>
      <c r="AH39" s="26">
        <v>1.4</v>
      </c>
      <c r="AI39" s="26">
        <v>8.61</v>
      </c>
      <c r="AJ39" s="26">
        <v>0</v>
      </c>
      <c r="AK39" s="26">
        <v>94.23</v>
      </c>
      <c r="AL39" s="26">
        <v>84.87</v>
      </c>
      <c r="AM39" s="26">
        <v>145.09</v>
      </c>
      <c r="AN39" s="26">
        <v>149.55000000000001</v>
      </c>
      <c r="AO39" s="26">
        <v>38.270000000000003</v>
      </c>
      <c r="AP39" s="26">
        <v>88.35</v>
      </c>
      <c r="AQ39" s="26">
        <v>27.25</v>
      </c>
      <c r="AR39" s="26">
        <v>86.19</v>
      </c>
      <c r="AS39" s="26">
        <v>117.26</v>
      </c>
      <c r="AT39" s="26">
        <v>185.77</v>
      </c>
      <c r="AU39" s="26">
        <v>220.6</v>
      </c>
      <c r="AV39" s="26">
        <v>55.19</v>
      </c>
      <c r="AW39" s="26">
        <v>96.14</v>
      </c>
      <c r="AX39" s="26">
        <v>381.24</v>
      </c>
      <c r="AY39" s="26">
        <v>0</v>
      </c>
      <c r="AZ39" s="26">
        <v>86.29</v>
      </c>
      <c r="BA39" s="26">
        <v>87.22</v>
      </c>
      <c r="BB39" s="26">
        <v>70.319999999999993</v>
      </c>
      <c r="BC39" s="26">
        <v>28.81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0.4</v>
      </c>
      <c r="BL39" s="26">
        <v>0</v>
      </c>
      <c r="BM39" s="26">
        <v>0.25</v>
      </c>
      <c r="BN39" s="26">
        <v>0.02</v>
      </c>
      <c r="BO39" s="26">
        <v>0.04</v>
      </c>
      <c r="BP39" s="26">
        <v>0</v>
      </c>
      <c r="BQ39" s="26">
        <v>0</v>
      </c>
      <c r="BR39" s="26">
        <v>0</v>
      </c>
      <c r="BS39" s="26">
        <v>1.48</v>
      </c>
      <c r="BT39" s="26">
        <v>0</v>
      </c>
      <c r="BU39" s="26">
        <v>0</v>
      </c>
      <c r="BV39" s="26">
        <v>3.52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287.05</v>
      </c>
      <c r="CC39" s="25">
        <v>13.01</v>
      </c>
      <c r="CE39" s="23">
        <v>191.9</v>
      </c>
      <c r="CG39" s="23">
        <v>40.229999999999997</v>
      </c>
      <c r="CH39" s="23">
        <v>22.65</v>
      </c>
      <c r="CI39" s="23">
        <v>31.44</v>
      </c>
      <c r="CJ39" s="23">
        <v>824.26</v>
      </c>
      <c r="CK39" s="23">
        <v>365.08</v>
      </c>
      <c r="CL39" s="23">
        <v>594.66999999999996</v>
      </c>
      <c r="CM39" s="23">
        <v>48.47</v>
      </c>
      <c r="CN39" s="23">
        <v>26.56</v>
      </c>
      <c r="CO39" s="23">
        <v>37.51</v>
      </c>
      <c r="CP39" s="23">
        <v>0</v>
      </c>
      <c r="CQ39" s="23">
        <v>1</v>
      </c>
      <c r="CR39" s="23">
        <v>7.89</v>
      </c>
    </row>
    <row r="40" spans="1:96" s="23" customFormat="1">
      <c r="A40" s="23" t="str">
        <f>"4/8"</f>
        <v>4/8</v>
      </c>
      <c r="B40" s="24" t="s">
        <v>102</v>
      </c>
      <c r="C40" s="25" t="str">
        <f>"230"</f>
        <v>230</v>
      </c>
      <c r="D40" s="25">
        <v>17.02</v>
      </c>
      <c r="E40" s="25">
        <v>13.69</v>
      </c>
      <c r="F40" s="25">
        <v>18.989999999999998</v>
      </c>
      <c r="G40" s="25">
        <v>9.8000000000000007</v>
      </c>
      <c r="H40" s="25">
        <v>42.22</v>
      </c>
      <c r="I40" s="25">
        <v>406.23922499999998</v>
      </c>
      <c r="J40" s="26">
        <v>6.54</v>
      </c>
      <c r="K40" s="26">
        <v>5.98</v>
      </c>
      <c r="L40" s="26">
        <v>0</v>
      </c>
      <c r="M40" s="26">
        <v>0</v>
      </c>
      <c r="N40" s="26">
        <v>3.05</v>
      </c>
      <c r="O40" s="26">
        <v>36.68</v>
      </c>
      <c r="P40" s="26">
        <v>2.4900000000000002</v>
      </c>
      <c r="Q40" s="26">
        <v>0</v>
      </c>
      <c r="R40" s="26">
        <v>0</v>
      </c>
      <c r="S40" s="26">
        <v>0.11</v>
      </c>
      <c r="T40" s="26">
        <v>2.84</v>
      </c>
      <c r="U40" s="26">
        <v>595.01</v>
      </c>
      <c r="V40" s="26">
        <v>329.66</v>
      </c>
      <c r="W40" s="26">
        <v>24.51</v>
      </c>
      <c r="X40" s="26">
        <v>49.17</v>
      </c>
      <c r="Y40" s="26">
        <v>213.65</v>
      </c>
      <c r="Z40" s="26">
        <v>2.5099999999999998</v>
      </c>
      <c r="AA40" s="26">
        <v>0</v>
      </c>
      <c r="AB40" s="26">
        <v>2649.6</v>
      </c>
      <c r="AC40" s="26">
        <v>552</v>
      </c>
      <c r="AD40" s="26">
        <v>4.7</v>
      </c>
      <c r="AE40" s="26">
        <v>0.08</v>
      </c>
      <c r="AF40" s="26">
        <v>0.12</v>
      </c>
      <c r="AG40" s="26">
        <v>3.72</v>
      </c>
      <c r="AH40" s="26">
        <v>8.23</v>
      </c>
      <c r="AI40" s="26">
        <v>1.1000000000000001</v>
      </c>
      <c r="AJ40" s="26">
        <v>0</v>
      </c>
      <c r="AK40" s="26">
        <v>945.14</v>
      </c>
      <c r="AL40" s="26">
        <v>721.33</v>
      </c>
      <c r="AM40" s="26">
        <v>1355.67</v>
      </c>
      <c r="AN40" s="26">
        <v>1244.1099999999999</v>
      </c>
      <c r="AO40" s="26">
        <v>393.23</v>
      </c>
      <c r="AP40" s="26">
        <v>688.38</v>
      </c>
      <c r="AQ40" s="26">
        <v>199.25</v>
      </c>
      <c r="AR40" s="26">
        <v>750.04</v>
      </c>
      <c r="AS40" s="26">
        <v>966.16</v>
      </c>
      <c r="AT40" s="26">
        <v>996.88</v>
      </c>
      <c r="AU40" s="26">
        <v>1540.48</v>
      </c>
      <c r="AV40" s="26">
        <v>583.07000000000005</v>
      </c>
      <c r="AW40" s="26">
        <v>821.83</v>
      </c>
      <c r="AX40" s="26">
        <v>2809.67</v>
      </c>
      <c r="AY40" s="26">
        <v>200.63</v>
      </c>
      <c r="AZ40" s="26">
        <v>652.92999999999995</v>
      </c>
      <c r="BA40" s="26">
        <v>719.43</v>
      </c>
      <c r="BB40" s="26">
        <v>610.38</v>
      </c>
      <c r="BC40" s="26">
        <v>253.39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0.59</v>
      </c>
      <c r="BL40" s="26">
        <v>0</v>
      </c>
      <c r="BM40" s="26">
        <v>0.35</v>
      </c>
      <c r="BN40" s="26">
        <v>0.02</v>
      </c>
      <c r="BO40" s="26">
        <v>0.06</v>
      </c>
      <c r="BP40" s="26">
        <v>0</v>
      </c>
      <c r="BQ40" s="26">
        <v>0</v>
      </c>
      <c r="BR40" s="26">
        <v>0</v>
      </c>
      <c r="BS40" s="26">
        <v>2.08</v>
      </c>
      <c r="BT40" s="26">
        <v>0</v>
      </c>
      <c r="BU40" s="26">
        <v>0</v>
      </c>
      <c r="BV40" s="26">
        <v>5.54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206.37</v>
      </c>
      <c r="CC40" s="25">
        <v>75.08</v>
      </c>
      <c r="CE40" s="23">
        <v>441.6</v>
      </c>
      <c r="CG40" s="23">
        <v>63.35</v>
      </c>
      <c r="CH40" s="23">
        <v>36.69</v>
      </c>
      <c r="CI40" s="23">
        <v>50.02</v>
      </c>
      <c r="CJ40" s="23">
        <v>4765.6400000000003</v>
      </c>
      <c r="CK40" s="23">
        <v>2588.69</v>
      </c>
      <c r="CL40" s="23">
        <v>3677.16</v>
      </c>
      <c r="CM40" s="23">
        <v>48.5</v>
      </c>
      <c r="CN40" s="23">
        <v>26.56</v>
      </c>
      <c r="CO40" s="23">
        <v>37.53</v>
      </c>
      <c r="CP40" s="23">
        <v>0</v>
      </c>
      <c r="CQ40" s="23">
        <v>1.38</v>
      </c>
      <c r="CR40" s="23">
        <v>45.5</v>
      </c>
    </row>
    <row r="41" spans="1:96" s="23" customFormat="1">
      <c r="A41" s="23" t="str">
        <f>"2"</f>
        <v>2</v>
      </c>
      <c r="B41" s="24" t="s">
        <v>95</v>
      </c>
      <c r="C41" s="25" t="str">
        <f>"37,5"</f>
        <v>37,5</v>
      </c>
      <c r="D41" s="25">
        <v>2.48</v>
      </c>
      <c r="E41" s="25">
        <v>0</v>
      </c>
      <c r="F41" s="25">
        <v>0.25</v>
      </c>
      <c r="G41" s="25">
        <v>0.25</v>
      </c>
      <c r="H41" s="25">
        <v>17.59</v>
      </c>
      <c r="I41" s="25">
        <v>83.962875000000011</v>
      </c>
      <c r="J41" s="26">
        <v>0</v>
      </c>
      <c r="K41" s="26">
        <v>0</v>
      </c>
      <c r="L41" s="26">
        <v>0</v>
      </c>
      <c r="M41" s="26">
        <v>0</v>
      </c>
      <c r="N41" s="26">
        <v>0.41</v>
      </c>
      <c r="O41" s="26">
        <v>17.100000000000001</v>
      </c>
      <c r="P41" s="26">
        <v>0.08</v>
      </c>
      <c r="Q41" s="26">
        <v>0</v>
      </c>
      <c r="R41" s="26">
        <v>0</v>
      </c>
      <c r="S41" s="26">
        <v>0</v>
      </c>
      <c r="T41" s="26">
        <v>0.68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119.73</v>
      </c>
      <c r="AL41" s="26">
        <v>124.63</v>
      </c>
      <c r="AM41" s="26">
        <v>190.86</v>
      </c>
      <c r="AN41" s="26">
        <v>63.29</v>
      </c>
      <c r="AO41" s="26">
        <v>37.520000000000003</v>
      </c>
      <c r="AP41" s="26">
        <v>75.040000000000006</v>
      </c>
      <c r="AQ41" s="26">
        <v>28.38</v>
      </c>
      <c r="AR41" s="26">
        <v>135.72</v>
      </c>
      <c r="AS41" s="26">
        <v>84.17</v>
      </c>
      <c r="AT41" s="26">
        <v>117.45</v>
      </c>
      <c r="AU41" s="26">
        <v>96.9</v>
      </c>
      <c r="AV41" s="26">
        <v>50.9</v>
      </c>
      <c r="AW41" s="26">
        <v>90.05</v>
      </c>
      <c r="AX41" s="26">
        <v>752.99</v>
      </c>
      <c r="AY41" s="26">
        <v>0</v>
      </c>
      <c r="AZ41" s="26">
        <v>245.34</v>
      </c>
      <c r="BA41" s="26">
        <v>106.68</v>
      </c>
      <c r="BB41" s="26">
        <v>70.8</v>
      </c>
      <c r="BC41" s="26">
        <v>56.12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14.66</v>
      </c>
      <c r="CC41" s="25">
        <v>2.1</v>
      </c>
      <c r="CE41" s="23">
        <v>0</v>
      </c>
      <c r="CG41" s="23">
        <v>0</v>
      </c>
      <c r="CH41" s="23">
        <v>0</v>
      </c>
      <c r="CI41" s="23">
        <v>0</v>
      </c>
      <c r="CJ41" s="23">
        <v>705.94</v>
      </c>
      <c r="CK41" s="23">
        <v>271.97000000000003</v>
      </c>
      <c r="CL41" s="23">
        <v>488.96</v>
      </c>
      <c r="CM41" s="23">
        <v>5.65</v>
      </c>
      <c r="CN41" s="23">
        <v>5.65</v>
      </c>
      <c r="CO41" s="23">
        <v>5.65</v>
      </c>
      <c r="CP41" s="23">
        <v>0</v>
      </c>
      <c r="CQ41" s="23">
        <v>0</v>
      </c>
      <c r="CR41" s="23">
        <v>1.75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"6/10"</f>
        <v>6/10</v>
      </c>
      <c r="B43" s="20" t="s">
        <v>104</v>
      </c>
      <c r="C43" s="21" t="str">
        <f>"200"</f>
        <v>200</v>
      </c>
      <c r="D43" s="21">
        <v>1.02</v>
      </c>
      <c r="E43" s="21">
        <v>0</v>
      </c>
      <c r="F43" s="21">
        <v>0.06</v>
      </c>
      <c r="G43" s="21">
        <v>0.06</v>
      </c>
      <c r="H43" s="21">
        <v>18.29</v>
      </c>
      <c r="I43" s="21">
        <v>69.016159999999999</v>
      </c>
      <c r="J43" s="22">
        <v>0.02</v>
      </c>
      <c r="K43" s="22">
        <v>0</v>
      </c>
      <c r="L43" s="22">
        <v>0</v>
      </c>
      <c r="M43" s="22">
        <v>0</v>
      </c>
      <c r="N43" s="22">
        <v>14.3</v>
      </c>
      <c r="O43" s="22">
        <v>0.56999999999999995</v>
      </c>
      <c r="P43" s="22">
        <v>3.42</v>
      </c>
      <c r="Q43" s="22">
        <v>0</v>
      </c>
      <c r="R43" s="22">
        <v>0</v>
      </c>
      <c r="S43" s="22">
        <v>0.3</v>
      </c>
      <c r="T43" s="22">
        <v>0.81</v>
      </c>
      <c r="U43" s="22">
        <v>3.42</v>
      </c>
      <c r="V43" s="22">
        <v>340.11</v>
      </c>
      <c r="W43" s="22">
        <v>31.19</v>
      </c>
      <c r="X43" s="22">
        <v>19.95</v>
      </c>
      <c r="Y43" s="22">
        <v>27.16</v>
      </c>
      <c r="Z43" s="22">
        <v>0.64</v>
      </c>
      <c r="AA43" s="22">
        <v>0</v>
      </c>
      <c r="AB43" s="22">
        <v>630</v>
      </c>
      <c r="AC43" s="22">
        <v>116.6</v>
      </c>
      <c r="AD43" s="22">
        <v>1.1000000000000001</v>
      </c>
      <c r="AE43" s="22">
        <v>0.02</v>
      </c>
      <c r="AF43" s="22">
        <v>0.04</v>
      </c>
      <c r="AG43" s="22">
        <v>0.51</v>
      </c>
      <c r="AH43" s="22">
        <v>0.78</v>
      </c>
      <c r="AI43" s="22">
        <v>0.32</v>
      </c>
      <c r="AJ43" s="22">
        <v>0</v>
      </c>
      <c r="AK43" s="22">
        <v>0.01</v>
      </c>
      <c r="AL43" s="22">
        <v>0.01</v>
      </c>
      <c r="AM43" s="22">
        <v>0.01</v>
      </c>
      <c r="AN43" s="22">
        <v>0.02</v>
      </c>
      <c r="AO43" s="22">
        <v>0</v>
      </c>
      <c r="AP43" s="22">
        <v>0.01</v>
      </c>
      <c r="AQ43" s="22">
        <v>0</v>
      </c>
      <c r="AR43" s="22">
        <v>0.01</v>
      </c>
      <c r="AS43" s="22">
        <v>0.01</v>
      </c>
      <c r="AT43" s="22">
        <v>0.01</v>
      </c>
      <c r="AU43" s="22">
        <v>0.06</v>
      </c>
      <c r="AV43" s="22">
        <v>0</v>
      </c>
      <c r="AW43" s="22">
        <v>0.01</v>
      </c>
      <c r="AX43" s="22">
        <v>0.03</v>
      </c>
      <c r="AY43" s="22">
        <v>0</v>
      </c>
      <c r="AZ43" s="22">
        <v>0.02</v>
      </c>
      <c r="BA43" s="22">
        <v>0.01</v>
      </c>
      <c r="BB43" s="22">
        <v>0.01</v>
      </c>
      <c r="BC43" s="22">
        <v>0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0.01</v>
      </c>
      <c r="BT43" s="22">
        <v>0</v>
      </c>
      <c r="BU43" s="22">
        <v>0</v>
      </c>
      <c r="BV43" s="22">
        <v>0.01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214.01</v>
      </c>
      <c r="CC43" s="21">
        <v>4.8</v>
      </c>
      <c r="CE43" s="19">
        <v>105</v>
      </c>
      <c r="CG43" s="19">
        <v>0.72</v>
      </c>
      <c r="CH43" s="19">
        <v>0.72</v>
      </c>
      <c r="CI43" s="19">
        <v>0.72</v>
      </c>
      <c r="CJ43" s="19">
        <v>77.08</v>
      </c>
      <c r="CK43" s="19">
        <v>30.37</v>
      </c>
      <c r="CL43" s="19">
        <v>53.73</v>
      </c>
      <c r="CM43" s="19">
        <v>7.7</v>
      </c>
      <c r="CN43" s="19">
        <v>4.55</v>
      </c>
      <c r="CO43" s="19">
        <v>6.12</v>
      </c>
      <c r="CP43" s="19">
        <v>5</v>
      </c>
      <c r="CQ43" s="19">
        <v>0</v>
      </c>
      <c r="CR43" s="19">
        <v>2.91</v>
      </c>
    </row>
    <row r="44" spans="1:96" s="27" customFormat="1" ht="11.4">
      <c r="B44" s="28" t="s">
        <v>113</v>
      </c>
      <c r="C44" s="29"/>
      <c r="D44" s="29">
        <v>26.97</v>
      </c>
      <c r="E44" s="29">
        <v>13.69</v>
      </c>
      <c r="F44" s="29">
        <v>34.479999999999997</v>
      </c>
      <c r="G44" s="29">
        <v>17.02</v>
      </c>
      <c r="H44" s="29">
        <v>116.77</v>
      </c>
      <c r="I44" s="29">
        <v>864.59</v>
      </c>
      <c r="J44" s="30">
        <v>8.7899999999999991</v>
      </c>
      <c r="K44" s="30">
        <v>9.8800000000000008</v>
      </c>
      <c r="L44" s="30">
        <v>0</v>
      </c>
      <c r="M44" s="30">
        <v>0</v>
      </c>
      <c r="N44" s="30">
        <v>28.28</v>
      </c>
      <c r="O44" s="30">
        <v>75.16</v>
      </c>
      <c r="P44" s="30">
        <v>13.33</v>
      </c>
      <c r="Q44" s="30">
        <v>0</v>
      </c>
      <c r="R44" s="30">
        <v>0</v>
      </c>
      <c r="S44" s="30">
        <v>1.37</v>
      </c>
      <c r="T44" s="30">
        <v>9.36</v>
      </c>
      <c r="U44" s="30">
        <v>1970.8</v>
      </c>
      <c r="V44" s="30">
        <v>1438.29</v>
      </c>
      <c r="W44" s="30">
        <v>135.34</v>
      </c>
      <c r="X44" s="30">
        <v>122.51</v>
      </c>
      <c r="Y44" s="30">
        <v>388.85</v>
      </c>
      <c r="Z44" s="30">
        <v>6.12</v>
      </c>
      <c r="AA44" s="30">
        <v>5</v>
      </c>
      <c r="AB44" s="30">
        <v>5139</v>
      </c>
      <c r="AC44" s="30">
        <v>1034.45</v>
      </c>
      <c r="AD44" s="30">
        <v>12.27</v>
      </c>
      <c r="AE44" s="30">
        <v>0.26</v>
      </c>
      <c r="AF44" s="30">
        <v>0.28999999999999998</v>
      </c>
      <c r="AG44" s="30">
        <v>5.66</v>
      </c>
      <c r="AH44" s="30">
        <v>11.81</v>
      </c>
      <c r="AI44" s="30">
        <v>12.83</v>
      </c>
      <c r="AJ44" s="30">
        <v>0</v>
      </c>
      <c r="AK44" s="30">
        <v>1159.1199999999999</v>
      </c>
      <c r="AL44" s="30">
        <v>930.84</v>
      </c>
      <c r="AM44" s="30">
        <v>1862.43</v>
      </c>
      <c r="AN44" s="30">
        <v>1546.17</v>
      </c>
      <c r="AO44" s="30">
        <v>506.22</v>
      </c>
      <c r="AP44" s="30">
        <v>930.98</v>
      </c>
      <c r="AQ44" s="30">
        <v>286.89</v>
      </c>
      <c r="AR44" s="30">
        <v>1120.3699999999999</v>
      </c>
      <c r="AS44" s="30">
        <v>1286.4000000000001</v>
      </c>
      <c r="AT44" s="30">
        <v>1416.51</v>
      </c>
      <c r="AU44" s="30">
        <v>2043.63</v>
      </c>
      <c r="AV44" s="30">
        <v>738.76</v>
      </c>
      <c r="AW44" s="30">
        <v>1132.02</v>
      </c>
      <c r="AX44" s="30">
        <v>4555.5200000000004</v>
      </c>
      <c r="AY44" s="30">
        <v>200.63</v>
      </c>
      <c r="AZ44" s="30">
        <v>1194.98</v>
      </c>
      <c r="BA44" s="30">
        <v>1029.75</v>
      </c>
      <c r="BB44" s="30">
        <v>823.5</v>
      </c>
      <c r="BC44" s="30">
        <v>390.32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1.08</v>
      </c>
      <c r="BL44" s="30">
        <v>0</v>
      </c>
      <c r="BM44" s="30">
        <v>0.61</v>
      </c>
      <c r="BN44" s="30">
        <v>0.05</v>
      </c>
      <c r="BO44" s="30">
        <v>0.1</v>
      </c>
      <c r="BP44" s="30">
        <v>0</v>
      </c>
      <c r="BQ44" s="30">
        <v>0</v>
      </c>
      <c r="BR44" s="30">
        <v>0.01</v>
      </c>
      <c r="BS44" s="30">
        <v>3.63</v>
      </c>
      <c r="BT44" s="30">
        <v>0</v>
      </c>
      <c r="BU44" s="30">
        <v>0</v>
      </c>
      <c r="BV44" s="30">
        <v>9.36</v>
      </c>
      <c r="BW44" s="30">
        <v>0.04</v>
      </c>
      <c r="BX44" s="30">
        <v>0</v>
      </c>
      <c r="BY44" s="30">
        <v>0</v>
      </c>
      <c r="BZ44" s="30">
        <v>0</v>
      </c>
      <c r="CA44" s="30">
        <v>0</v>
      </c>
      <c r="CB44" s="30">
        <v>817.89</v>
      </c>
      <c r="CC44" s="29">
        <f>SUM($CC$37:$CC$43)</f>
        <v>117.75999999999998</v>
      </c>
      <c r="CD44" s="27">
        <f>$I$44/$I$49*100</f>
        <v>30.689038285426264</v>
      </c>
      <c r="CE44" s="27">
        <v>861.5</v>
      </c>
      <c r="CG44" s="27">
        <v>104.3</v>
      </c>
      <c r="CH44" s="27">
        <v>60.05</v>
      </c>
      <c r="CI44" s="27">
        <v>82.18</v>
      </c>
      <c r="CJ44" s="27">
        <v>6372.92</v>
      </c>
      <c r="CK44" s="27">
        <v>3256.11</v>
      </c>
      <c r="CL44" s="27">
        <v>4814.5200000000004</v>
      </c>
      <c r="CM44" s="27">
        <v>110.31</v>
      </c>
      <c r="CN44" s="27">
        <v>63.32</v>
      </c>
      <c r="CO44" s="27">
        <v>86.82</v>
      </c>
      <c r="CP44" s="27">
        <v>5</v>
      </c>
      <c r="CQ44" s="27">
        <v>2.38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"5"</f>
        <v>5</v>
      </c>
      <c r="B46" s="24" t="s">
        <v>107</v>
      </c>
      <c r="C46" s="25" t="str">
        <f>"200"</f>
        <v>200</v>
      </c>
      <c r="D46" s="25">
        <v>1</v>
      </c>
      <c r="E46" s="25">
        <v>0</v>
      </c>
      <c r="F46" s="25">
        <v>0.2</v>
      </c>
      <c r="G46" s="25">
        <v>0</v>
      </c>
      <c r="H46" s="25">
        <v>20.6</v>
      </c>
      <c r="I46" s="25">
        <v>86.47999999999999</v>
      </c>
      <c r="J46" s="26">
        <v>0</v>
      </c>
      <c r="K46" s="26">
        <v>0</v>
      </c>
      <c r="L46" s="26">
        <v>0</v>
      </c>
      <c r="M46" s="26">
        <v>0</v>
      </c>
      <c r="N46" s="26">
        <v>19.8</v>
      </c>
      <c r="O46" s="26">
        <v>0.4</v>
      </c>
      <c r="P46" s="26">
        <v>0.4</v>
      </c>
      <c r="Q46" s="26">
        <v>0</v>
      </c>
      <c r="R46" s="26">
        <v>0</v>
      </c>
      <c r="S46" s="26">
        <v>1</v>
      </c>
      <c r="T46" s="26">
        <v>0.6</v>
      </c>
      <c r="U46" s="26">
        <v>12</v>
      </c>
      <c r="V46" s="26">
        <v>240</v>
      </c>
      <c r="W46" s="26">
        <v>14</v>
      </c>
      <c r="X46" s="26">
        <v>8</v>
      </c>
      <c r="Y46" s="26">
        <v>14</v>
      </c>
      <c r="Z46" s="26">
        <v>2.8</v>
      </c>
      <c r="AA46" s="26">
        <v>0</v>
      </c>
      <c r="AB46" s="26">
        <v>0</v>
      </c>
      <c r="AC46" s="26">
        <v>0</v>
      </c>
      <c r="AD46" s="26">
        <v>0.2</v>
      </c>
      <c r="AE46" s="26">
        <v>0.02</v>
      </c>
      <c r="AF46" s="26">
        <v>0.02</v>
      </c>
      <c r="AG46" s="26">
        <v>0.2</v>
      </c>
      <c r="AH46" s="26">
        <v>0.4</v>
      </c>
      <c r="AI46" s="26">
        <v>4</v>
      </c>
      <c r="AJ46" s="26">
        <v>0.4</v>
      </c>
      <c r="AK46" s="26">
        <v>16</v>
      </c>
      <c r="AL46" s="26">
        <v>20</v>
      </c>
      <c r="AM46" s="26">
        <v>28</v>
      </c>
      <c r="AN46" s="26">
        <v>28</v>
      </c>
      <c r="AO46" s="26">
        <v>4</v>
      </c>
      <c r="AP46" s="26">
        <v>16</v>
      </c>
      <c r="AQ46" s="26">
        <v>4</v>
      </c>
      <c r="AR46" s="26">
        <v>14</v>
      </c>
      <c r="AS46" s="26">
        <v>26</v>
      </c>
      <c r="AT46" s="26">
        <v>16</v>
      </c>
      <c r="AU46" s="26">
        <v>116</v>
      </c>
      <c r="AV46" s="26">
        <v>10</v>
      </c>
      <c r="AW46" s="26">
        <v>22</v>
      </c>
      <c r="AX46" s="26">
        <v>64</v>
      </c>
      <c r="AY46" s="26">
        <v>0</v>
      </c>
      <c r="AZ46" s="26">
        <v>20</v>
      </c>
      <c r="BA46" s="26">
        <v>24</v>
      </c>
      <c r="BB46" s="26">
        <v>10</v>
      </c>
      <c r="BC46" s="26">
        <v>8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176.2</v>
      </c>
      <c r="CC46" s="25">
        <v>11.09</v>
      </c>
      <c r="CE46" s="23">
        <v>0</v>
      </c>
      <c r="CG46" s="23">
        <v>3</v>
      </c>
      <c r="CH46" s="23">
        <v>3</v>
      </c>
      <c r="CI46" s="23">
        <v>3</v>
      </c>
      <c r="CJ46" s="23">
        <v>300</v>
      </c>
      <c r="CK46" s="23">
        <v>136.5</v>
      </c>
      <c r="CL46" s="23">
        <v>218.25</v>
      </c>
      <c r="CM46" s="23">
        <v>0.45</v>
      </c>
      <c r="CN46" s="23">
        <v>0.45</v>
      </c>
      <c r="CO46" s="23">
        <v>0.45</v>
      </c>
      <c r="CP46" s="23">
        <v>0</v>
      </c>
      <c r="CQ46" s="23">
        <v>0</v>
      </c>
      <c r="CR46" s="23">
        <v>9.24</v>
      </c>
    </row>
    <row r="47" spans="1:96" s="19" customFormat="1">
      <c r="A47" s="19" t="str">
        <f>"13"</f>
        <v>13</v>
      </c>
      <c r="B47" s="20" t="s">
        <v>108</v>
      </c>
      <c r="C47" s="21" t="str">
        <f>"150"</f>
        <v>150</v>
      </c>
      <c r="D47" s="21">
        <v>0.6</v>
      </c>
      <c r="E47" s="21">
        <v>0</v>
      </c>
      <c r="F47" s="21">
        <v>0.6</v>
      </c>
      <c r="G47" s="21">
        <v>0.6</v>
      </c>
      <c r="H47" s="21">
        <v>17.399999999999999</v>
      </c>
      <c r="I47" s="21">
        <v>73.02</v>
      </c>
      <c r="J47" s="22">
        <v>0.15</v>
      </c>
      <c r="K47" s="22">
        <v>0</v>
      </c>
      <c r="L47" s="22">
        <v>0</v>
      </c>
      <c r="M47" s="22">
        <v>0</v>
      </c>
      <c r="N47" s="22">
        <v>13.5</v>
      </c>
      <c r="O47" s="22">
        <v>1.2</v>
      </c>
      <c r="P47" s="22">
        <v>2.7</v>
      </c>
      <c r="Q47" s="22">
        <v>0</v>
      </c>
      <c r="R47" s="22">
        <v>0</v>
      </c>
      <c r="S47" s="22">
        <v>1.2</v>
      </c>
      <c r="T47" s="22">
        <v>0.75</v>
      </c>
      <c r="U47" s="22">
        <v>39</v>
      </c>
      <c r="V47" s="22">
        <v>417</v>
      </c>
      <c r="W47" s="22">
        <v>24</v>
      </c>
      <c r="X47" s="22">
        <v>13.5</v>
      </c>
      <c r="Y47" s="22">
        <v>16.5</v>
      </c>
      <c r="Z47" s="22">
        <v>3.3</v>
      </c>
      <c r="AA47" s="22">
        <v>0</v>
      </c>
      <c r="AB47" s="22">
        <v>45</v>
      </c>
      <c r="AC47" s="22">
        <v>7.5</v>
      </c>
      <c r="AD47" s="22">
        <v>0.3</v>
      </c>
      <c r="AE47" s="22">
        <v>0.05</v>
      </c>
      <c r="AF47" s="22">
        <v>0.03</v>
      </c>
      <c r="AG47" s="22">
        <v>0.45</v>
      </c>
      <c r="AH47" s="22">
        <v>0.6</v>
      </c>
      <c r="AI47" s="22">
        <v>15</v>
      </c>
      <c r="AJ47" s="22">
        <v>0</v>
      </c>
      <c r="AK47" s="22">
        <v>18</v>
      </c>
      <c r="AL47" s="22">
        <v>19.5</v>
      </c>
      <c r="AM47" s="22">
        <v>28.5</v>
      </c>
      <c r="AN47" s="22">
        <v>27</v>
      </c>
      <c r="AO47" s="22">
        <v>4.5</v>
      </c>
      <c r="AP47" s="22">
        <v>16.5</v>
      </c>
      <c r="AQ47" s="22">
        <v>4.5</v>
      </c>
      <c r="AR47" s="22">
        <v>13.5</v>
      </c>
      <c r="AS47" s="22">
        <v>25.5</v>
      </c>
      <c r="AT47" s="22">
        <v>15</v>
      </c>
      <c r="AU47" s="22">
        <v>117</v>
      </c>
      <c r="AV47" s="22">
        <v>10.5</v>
      </c>
      <c r="AW47" s="22">
        <v>21</v>
      </c>
      <c r="AX47" s="22">
        <v>63</v>
      </c>
      <c r="AY47" s="22">
        <v>0</v>
      </c>
      <c r="AZ47" s="22">
        <v>19.5</v>
      </c>
      <c r="BA47" s="22">
        <v>24</v>
      </c>
      <c r="BB47" s="22">
        <v>9</v>
      </c>
      <c r="BC47" s="22">
        <v>7.5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129.44999999999999</v>
      </c>
      <c r="CC47" s="21">
        <v>21.6</v>
      </c>
      <c r="CE47" s="19">
        <v>7.5</v>
      </c>
      <c r="CG47" s="19">
        <v>3</v>
      </c>
      <c r="CH47" s="19">
        <v>3</v>
      </c>
      <c r="CI47" s="19">
        <v>3</v>
      </c>
      <c r="CJ47" s="19">
        <v>225</v>
      </c>
      <c r="CK47" s="19">
        <v>225</v>
      </c>
      <c r="CL47" s="19">
        <v>225</v>
      </c>
      <c r="CM47" s="19">
        <v>0</v>
      </c>
      <c r="CN47" s="19">
        <v>0</v>
      </c>
      <c r="CO47" s="19">
        <v>0</v>
      </c>
      <c r="CP47" s="19">
        <v>0</v>
      </c>
      <c r="CQ47" s="19">
        <v>0</v>
      </c>
      <c r="CR47" s="19">
        <v>18</v>
      </c>
    </row>
    <row r="48" spans="1:96" s="27" customFormat="1" ht="11.4">
      <c r="B48" s="28" t="s">
        <v>115</v>
      </c>
      <c r="C48" s="29"/>
      <c r="D48" s="29">
        <v>1.6</v>
      </c>
      <c r="E48" s="29">
        <v>0</v>
      </c>
      <c r="F48" s="29">
        <v>0.8</v>
      </c>
      <c r="G48" s="29">
        <v>0.6</v>
      </c>
      <c r="H48" s="29">
        <v>38</v>
      </c>
      <c r="I48" s="29">
        <v>159.5</v>
      </c>
      <c r="J48" s="30">
        <v>0.15</v>
      </c>
      <c r="K48" s="30">
        <v>0</v>
      </c>
      <c r="L48" s="30">
        <v>0</v>
      </c>
      <c r="M48" s="30">
        <v>0</v>
      </c>
      <c r="N48" s="30">
        <v>33.299999999999997</v>
      </c>
      <c r="O48" s="30">
        <v>1.6</v>
      </c>
      <c r="P48" s="30">
        <v>3.1</v>
      </c>
      <c r="Q48" s="30">
        <v>0</v>
      </c>
      <c r="R48" s="30">
        <v>0</v>
      </c>
      <c r="S48" s="30">
        <v>2.2000000000000002</v>
      </c>
      <c r="T48" s="30">
        <v>1.35</v>
      </c>
      <c r="U48" s="30">
        <v>51</v>
      </c>
      <c r="V48" s="30">
        <v>657</v>
      </c>
      <c r="W48" s="30">
        <v>38</v>
      </c>
      <c r="X48" s="30">
        <v>21.5</v>
      </c>
      <c r="Y48" s="30">
        <v>30.5</v>
      </c>
      <c r="Z48" s="30">
        <v>6.1</v>
      </c>
      <c r="AA48" s="30">
        <v>0</v>
      </c>
      <c r="AB48" s="30">
        <v>45</v>
      </c>
      <c r="AC48" s="30">
        <v>7.5</v>
      </c>
      <c r="AD48" s="30">
        <v>0.5</v>
      </c>
      <c r="AE48" s="30">
        <v>7.0000000000000007E-2</v>
      </c>
      <c r="AF48" s="30">
        <v>0.05</v>
      </c>
      <c r="AG48" s="30">
        <v>0.65</v>
      </c>
      <c r="AH48" s="30">
        <v>1</v>
      </c>
      <c r="AI48" s="30">
        <v>19</v>
      </c>
      <c r="AJ48" s="30">
        <v>0.4</v>
      </c>
      <c r="AK48" s="30">
        <v>34</v>
      </c>
      <c r="AL48" s="30">
        <v>39.5</v>
      </c>
      <c r="AM48" s="30">
        <v>56.5</v>
      </c>
      <c r="AN48" s="30">
        <v>55</v>
      </c>
      <c r="AO48" s="30">
        <v>8.5</v>
      </c>
      <c r="AP48" s="30">
        <v>32.5</v>
      </c>
      <c r="AQ48" s="30">
        <v>8.5</v>
      </c>
      <c r="AR48" s="30">
        <v>27.5</v>
      </c>
      <c r="AS48" s="30">
        <v>51.5</v>
      </c>
      <c r="AT48" s="30">
        <v>31</v>
      </c>
      <c r="AU48" s="30">
        <v>233</v>
      </c>
      <c r="AV48" s="30">
        <v>20.5</v>
      </c>
      <c r="AW48" s="30">
        <v>43</v>
      </c>
      <c r="AX48" s="30">
        <v>127</v>
      </c>
      <c r="AY48" s="30">
        <v>0</v>
      </c>
      <c r="AZ48" s="30">
        <v>39.5</v>
      </c>
      <c r="BA48" s="30">
        <v>48</v>
      </c>
      <c r="BB48" s="30">
        <v>19</v>
      </c>
      <c r="BC48" s="30">
        <v>15.5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305.64999999999998</v>
      </c>
      <c r="CC48" s="29">
        <f>SUM($CC$45:$CC$47)</f>
        <v>32.69</v>
      </c>
      <c r="CD48" s="27">
        <f>$I$48/$I$49*100</f>
        <v>5.6615292873217236</v>
      </c>
      <c r="CE48" s="27">
        <v>7.5</v>
      </c>
      <c r="CG48" s="27">
        <v>6</v>
      </c>
      <c r="CH48" s="27">
        <v>6</v>
      </c>
      <c r="CI48" s="27">
        <v>6</v>
      </c>
      <c r="CJ48" s="27">
        <v>525</v>
      </c>
      <c r="CK48" s="27">
        <v>361.5</v>
      </c>
      <c r="CL48" s="27">
        <v>443.25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81.2</v>
      </c>
      <c r="E49" s="29">
        <v>41.21</v>
      </c>
      <c r="F49" s="29">
        <v>99.14</v>
      </c>
      <c r="G49" s="29">
        <v>33.770000000000003</v>
      </c>
      <c r="H49" s="29">
        <v>412.88</v>
      </c>
      <c r="I49" s="29">
        <v>2817.26</v>
      </c>
      <c r="J49" s="30">
        <v>36.18</v>
      </c>
      <c r="K49" s="30">
        <v>18.84</v>
      </c>
      <c r="L49" s="30">
        <v>0</v>
      </c>
      <c r="M49" s="30">
        <v>0</v>
      </c>
      <c r="N49" s="30">
        <v>151.91999999999999</v>
      </c>
      <c r="O49" s="30">
        <v>228.64</v>
      </c>
      <c r="P49" s="30">
        <v>32.32</v>
      </c>
      <c r="Q49" s="30">
        <v>0</v>
      </c>
      <c r="R49" s="30">
        <v>0</v>
      </c>
      <c r="S49" s="30">
        <v>6.93</v>
      </c>
      <c r="T49" s="30">
        <v>25.75</v>
      </c>
      <c r="U49" s="30">
        <v>4379.03</v>
      </c>
      <c r="V49" s="30">
        <v>4343.84</v>
      </c>
      <c r="W49" s="30">
        <v>576.05999999999995</v>
      </c>
      <c r="X49" s="30">
        <v>305.81</v>
      </c>
      <c r="Y49" s="30">
        <v>1113.1300000000001</v>
      </c>
      <c r="Z49" s="30">
        <v>25.87</v>
      </c>
      <c r="AA49" s="30">
        <v>332.2</v>
      </c>
      <c r="AB49" s="30">
        <v>9646.7199999999993</v>
      </c>
      <c r="AC49" s="30">
        <v>2286.11</v>
      </c>
      <c r="AD49" s="30">
        <v>24.69</v>
      </c>
      <c r="AE49" s="30">
        <v>0.77</v>
      </c>
      <c r="AF49" s="30">
        <v>1.24</v>
      </c>
      <c r="AG49" s="30">
        <v>12.73</v>
      </c>
      <c r="AH49" s="30">
        <v>30.16</v>
      </c>
      <c r="AI49" s="30">
        <v>61.61</v>
      </c>
      <c r="AJ49" s="30">
        <v>0.8</v>
      </c>
      <c r="AK49" s="30">
        <v>3847.54</v>
      </c>
      <c r="AL49" s="30">
        <v>3259.86</v>
      </c>
      <c r="AM49" s="30">
        <v>5929.71</v>
      </c>
      <c r="AN49" s="30">
        <v>4408.6400000000003</v>
      </c>
      <c r="AO49" s="30">
        <v>1620.68</v>
      </c>
      <c r="AP49" s="30">
        <v>2903.73</v>
      </c>
      <c r="AQ49" s="30">
        <v>937.58</v>
      </c>
      <c r="AR49" s="30">
        <v>3594.9</v>
      </c>
      <c r="AS49" s="30">
        <v>3487.63</v>
      </c>
      <c r="AT49" s="30">
        <v>3921.02</v>
      </c>
      <c r="AU49" s="30">
        <v>5716.46</v>
      </c>
      <c r="AV49" s="30">
        <v>1959.12</v>
      </c>
      <c r="AW49" s="30">
        <v>2975.44</v>
      </c>
      <c r="AX49" s="30">
        <v>14140.62</v>
      </c>
      <c r="AY49" s="30">
        <v>386.3</v>
      </c>
      <c r="AZ49" s="30">
        <v>3914.57</v>
      </c>
      <c r="BA49" s="30">
        <v>3371.62</v>
      </c>
      <c r="BB49" s="30">
        <v>2620.73</v>
      </c>
      <c r="BC49" s="30">
        <v>1318.52</v>
      </c>
      <c r="BD49" s="30">
        <v>0.75</v>
      </c>
      <c r="BE49" s="30">
        <v>0.34</v>
      </c>
      <c r="BF49" s="30">
        <v>0.18</v>
      </c>
      <c r="BG49" s="30">
        <v>0.42</v>
      </c>
      <c r="BH49" s="30">
        <v>0.48</v>
      </c>
      <c r="BI49" s="30">
        <v>2.23</v>
      </c>
      <c r="BJ49" s="30">
        <v>0</v>
      </c>
      <c r="BK49" s="30">
        <v>8.2200000000000006</v>
      </c>
      <c r="BL49" s="30">
        <v>0</v>
      </c>
      <c r="BM49" s="30">
        <v>3.03</v>
      </c>
      <c r="BN49" s="30">
        <v>0.09</v>
      </c>
      <c r="BO49" s="30">
        <v>0.18</v>
      </c>
      <c r="BP49" s="30">
        <v>0</v>
      </c>
      <c r="BQ49" s="30">
        <v>0.43</v>
      </c>
      <c r="BR49" s="30">
        <v>0.67</v>
      </c>
      <c r="BS49" s="30">
        <v>11.77</v>
      </c>
      <c r="BT49" s="30">
        <v>0</v>
      </c>
      <c r="BU49" s="30">
        <v>0</v>
      </c>
      <c r="BV49" s="30">
        <v>17.72</v>
      </c>
      <c r="BW49" s="30">
        <v>0.1</v>
      </c>
      <c r="BX49" s="30">
        <v>0</v>
      </c>
      <c r="BY49" s="30">
        <v>0</v>
      </c>
      <c r="BZ49" s="30">
        <v>0</v>
      </c>
      <c r="CA49" s="30">
        <v>0</v>
      </c>
      <c r="CB49" s="30">
        <v>3029.38</v>
      </c>
      <c r="CC49" s="29">
        <v>374.00000000000006</v>
      </c>
      <c r="CE49" s="27">
        <v>1939.99</v>
      </c>
      <c r="CG49" s="27">
        <v>338.13</v>
      </c>
      <c r="CH49" s="27">
        <v>193.69</v>
      </c>
      <c r="CI49" s="27">
        <v>265.91000000000003</v>
      </c>
      <c r="CJ49" s="27">
        <v>22536.01</v>
      </c>
      <c r="CK49" s="27">
        <v>11315.4</v>
      </c>
      <c r="CL49" s="27">
        <v>16925.7</v>
      </c>
      <c r="CM49" s="27">
        <v>360.84</v>
      </c>
      <c r="CN49" s="27">
        <v>211.77</v>
      </c>
      <c r="CO49" s="27">
        <v>286.31</v>
      </c>
      <c r="CP49" s="27">
        <v>33.25</v>
      </c>
      <c r="CQ49" s="27">
        <v>6.18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12</v>
      </c>
      <c r="E51" s="16"/>
      <c r="F51" s="16">
        <v>33</v>
      </c>
      <c r="G51" s="16"/>
      <c r="H51" s="16">
        <v>55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 hidden="1">
      <c r="C53" s="16"/>
      <c r="D53" s="16"/>
      <c r="E53" s="16"/>
      <c r="F53" s="16"/>
      <c r="G53" s="16"/>
      <c r="H53" s="16"/>
      <c r="I53" s="16"/>
    </row>
    <row r="54" spans="1:95" hidden="1">
      <c r="C54" s="16"/>
      <c r="D54" s="16"/>
      <c r="E54" s="16"/>
      <c r="F54" s="16"/>
      <c r="G54" s="16"/>
      <c r="H54" s="16"/>
      <c r="I54" s="16"/>
    </row>
    <row r="55" spans="1:95">
      <c r="A55" s="86" t="s">
        <v>153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5:CC55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200</v>
      </c>
      <c r="F29" s="43">
        <v>11.09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150</v>
      </c>
      <c r="F30" s="55">
        <v>21.6</v>
      </c>
      <c r="G30" s="54">
        <v>73.02</v>
      </c>
      <c r="H30" s="54">
        <v>0.6</v>
      </c>
      <c r="I30" s="54">
        <v>0.6</v>
      </c>
      <c r="J30" s="56">
        <v>17.399999999999999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45274.288356481484</v>
      </c>
      <c r="C1">
        <f>YEAR(Дата_Сост)</f>
        <v>2023</v>
      </c>
      <c r="D1">
        <f>MONTH(Дата_Сост)</f>
        <v>12</v>
      </c>
      <c r="E1">
        <f>DAY(Дата_Сост)</f>
        <v>14</v>
      </c>
    </row>
    <row r="2" spans="1:5">
      <c r="A2" t="s">
        <v>82</v>
      </c>
      <c r="B2" s="2">
        <v>45267.383321759262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14.12.2023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2023-12-07T04:17:17Z</dcterms:modified>
</cp:coreProperties>
</file>