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30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'30.01.2024'!$A$3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<sst xmlns="http://schemas.openxmlformats.org/spreadsheetml/2006/main" count="183" uniqueCount="154">
  <si>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</si>
  <si>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</si>
  <si>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</si>
  <si>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</si>
  <si>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</si>
  <si>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</si>
  <si>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</si>
  <si>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</si>
  <si>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</si>
  <si>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</si>
  <si>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</si>
  <si>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</si>
  <si>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</si>
  <si>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</si>
  <si>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</si>
  <si>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</si>
  <si>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</si>
  <si>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</si>
  <si>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</si>
  <si>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</si>
  <si>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</si>
  <si>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</si>
  <si>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</si>
  <si>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</si>
  <si>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</si>
  <si>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</si>
  <si>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</si>
  <si>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</si>
  <si>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</si>
  <si>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</si>
  <si>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</si>
  <si>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</si>
  <si>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</si>
  <si>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</si>
  <si>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</si>
  <si>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</si>
  <si>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</si>
  <si>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</si>
  <si>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</si>
  <si>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</si>
  <si>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</si>
  <si>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</si>
  <si>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</si>
  <si>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</si>
  <si>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</si>
  <si>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</si>
  <si>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</si>
  <si>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</si>
  <si>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</si>
  <si>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</si>
  <si>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</si>
  <si>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</si>
  <si>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</si>
  <si>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</si>
  <si>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</si>
  <si>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</si>
  <si>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</si>
  <si>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</si>
  <si>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</si>
  <si>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</si>
  <si>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</si>
  <si>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</si>
  <si>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</si>
  <si>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</si>
  <si>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</si>
  <si>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</si>
  <si>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</si>
  <si>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</si>
  <si>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</si>
  <si>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</si>
  <si>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</si>
  <si>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</si>
  <si>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</si>
  <si>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</si>
  <si>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</si>
  <si>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</si>
  <si>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</si>
  <si>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</si>
  <si>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</si>
  <si>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</si>
  <si>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</si>
  <si>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</si>
  <si>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</si>
  <si>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</si>
  <si>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</si>
  <si>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</si>
  <si>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</si>
  <si>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</si>
  <si>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</si>
  <si>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</si>
  <si>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</si>
  <si>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</si>
  <si>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</si>
  <si>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</si>
  <si>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</si>
  <si>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</si>
  <si>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</si>
  <si>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</si>
  <si>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</si>
  <si>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</si>
  <si>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</si>
  <si>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</si>
  <si>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Гуляш с томатом (вариант 1)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</si>
  <si>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</si>
  <si>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</si>
  <si>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</si>
  <si>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</si>
  <si>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</si>
  <si>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</si>
  <si>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</si>
  <si>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</si>
  <si>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</si>
  <si>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</si>
  <si>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</si>
  <si>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</si>
  <si>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</si>
  <si>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</si>
  <si>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</si>
  <si>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30.01.2024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</si>
  <si>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</si>
  <si>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</si>
  <si>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</si>
  <si>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</si>
  <si>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</si>
  <si>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</si>
  <si>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</si>
  <si>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</si>
  <si>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</si>
  <si>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</si>
  <si>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</si>
  <si>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</si>
  <si>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</si>
  <si>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</si>
  <si>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</si>
  <si>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</si>
  <si>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</si>
  <si>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</si>
  <si>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</si>
  <si>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</si>
  <si>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</si>
  <si>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</si>
  <si>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</si>
  <si>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</si>
  <si>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</si>
  <si>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</si>
  <si>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</si>
  <si>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</si>
  <si>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</si>
  <si>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</si>
  <si>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</si>
  <si>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</si>
  <si>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</si>
  <si>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12 и старше      220,00</t>
  </si>
  <si>
    <t>Итого сумма с 7 до 11 лет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</si>
</sst>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32" sqref="CC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30.1.2024г.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"30 января 2024 г."</f>
        <v>30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208.68236532467529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19.420000000000002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11.77</v>
      </c>
    </row>
    <row r="12" spans="1:96" s="23" customFormat="1" ht="24">
      <c r="A12" s="23" t="str">
        <f>"5/6"</f>
        <v>5/6</v>
      </c>
      <c r="B12" s="24" t="s">
        <v>94</v>
      </c>
      <c r="C12" s="25" t="str">
        <f>"100"</f>
        <v>100</v>
      </c>
      <c r="D12" s="25">
        <v>8.56</v>
      </c>
      <c r="E12" s="25">
        <v>7.71</v>
      </c>
      <c r="F12" s="25">
        <v>7.81</v>
      </c>
      <c r="G12" s="25">
        <v>1.0900000000000001</v>
      </c>
      <c r="H12" s="25">
        <v>6.23</v>
      </c>
      <c r="I12" s="25">
        <v>125.67590666666663</v>
      </c>
      <c r="J12" s="26">
        <v>3.13</v>
      </c>
      <c r="K12" s="26">
        <v>0.65</v>
      </c>
      <c r="L12" s="26">
        <v>0</v>
      </c>
      <c r="M12" s="26">
        <v>0</v>
      </c>
      <c r="N12" s="26">
        <v>2.91</v>
      </c>
      <c r="O12" s="26">
        <v>1.31</v>
      </c>
      <c r="P12" s="26">
        <v>2.0099999999999998</v>
      </c>
      <c r="Q12" s="26">
        <v>0</v>
      </c>
      <c r="R12" s="26">
        <v>0</v>
      </c>
      <c r="S12" s="26">
        <v>0.23</v>
      </c>
      <c r="T12" s="26">
        <v>2.02</v>
      </c>
      <c r="U12" s="26">
        <v>485.18</v>
      </c>
      <c r="V12" s="26">
        <v>133.59</v>
      </c>
      <c r="W12" s="26">
        <v>119.25</v>
      </c>
      <c r="X12" s="26">
        <v>18.5</v>
      </c>
      <c r="Y12" s="26">
        <v>147.97999999999999</v>
      </c>
      <c r="Z12" s="26">
        <v>1.25</v>
      </c>
      <c r="AA12" s="26">
        <v>75.37</v>
      </c>
      <c r="AB12" s="26">
        <v>139.84</v>
      </c>
      <c r="AC12" s="26">
        <v>154.82</v>
      </c>
      <c r="AD12" s="26">
        <v>0.81</v>
      </c>
      <c r="AE12" s="26">
        <v>7.0000000000000007E-2</v>
      </c>
      <c r="AF12" s="26">
        <v>0.21</v>
      </c>
      <c r="AG12" s="26">
        <v>0.35</v>
      </c>
      <c r="AH12" s="26">
        <v>2.73</v>
      </c>
      <c r="AI12" s="26">
        <v>1.98</v>
      </c>
      <c r="AJ12" s="26">
        <v>0</v>
      </c>
      <c r="AK12" s="26">
        <v>523.91</v>
      </c>
      <c r="AL12" s="26">
        <v>398.32</v>
      </c>
      <c r="AM12" s="26">
        <v>719.08</v>
      </c>
      <c r="AN12" s="26">
        <v>608.45000000000005</v>
      </c>
      <c r="AO12" s="26">
        <v>231.44</v>
      </c>
      <c r="AP12" s="26">
        <v>395.01</v>
      </c>
      <c r="AQ12" s="26">
        <v>150.81</v>
      </c>
      <c r="AR12" s="26">
        <v>428.09</v>
      </c>
      <c r="AS12" s="26">
        <v>368.48</v>
      </c>
      <c r="AT12" s="26">
        <v>491.06</v>
      </c>
      <c r="AU12" s="26">
        <v>756.09</v>
      </c>
      <c r="AV12" s="26">
        <v>259.95999999999998</v>
      </c>
      <c r="AW12" s="26">
        <v>250.89</v>
      </c>
      <c r="AX12" s="26">
        <v>1139</v>
      </c>
      <c r="AY12" s="26">
        <v>5.26</v>
      </c>
      <c r="AZ12" s="26">
        <v>377.18</v>
      </c>
      <c r="BA12" s="26">
        <v>502.48</v>
      </c>
      <c r="BB12" s="26">
        <v>369.3</v>
      </c>
      <c r="BC12" s="26">
        <v>144.71</v>
      </c>
      <c r="BD12" s="26">
        <v>0</v>
      </c>
      <c r="BE12" s="26">
        <v>0.01</v>
      </c>
      <c r="BF12" s="26">
        <v>0.03</v>
      </c>
      <c r="BG12" s="26">
        <v>0.08</v>
      </c>
      <c r="BH12" s="26">
        <v>0.08</v>
      </c>
      <c r="BI12" s="26">
        <v>0.16</v>
      </c>
      <c r="BJ12" s="26">
        <v>0.02</v>
      </c>
      <c r="BK12" s="26">
        <v>0.46</v>
      </c>
      <c r="BL12" s="26">
        <v>0.01</v>
      </c>
      <c r="BM12" s="26">
        <v>0.26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0.03</v>
      </c>
      <c r="BS12" s="26">
        <v>0.66</v>
      </c>
      <c r="BT12" s="26">
        <v>0</v>
      </c>
      <c r="BU12" s="26">
        <v>0</v>
      </c>
      <c r="BV12" s="26">
        <v>0.64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97.48</v>
      </c>
      <c r="CC12" s="25">
        <v>43.15</v>
      </c>
      <c r="CE12" s="23">
        <v>98.67</v>
      </c>
      <c r="CG12" s="23">
        <v>41.38</v>
      </c>
      <c r="CH12" s="23">
        <v>23.69</v>
      </c>
      <c r="CI12" s="23">
        <v>32.53</v>
      </c>
      <c r="CJ12" s="23">
        <v>2405.4699999999998</v>
      </c>
      <c r="CK12" s="23">
        <v>1523.8</v>
      </c>
      <c r="CL12" s="23">
        <v>1964.63</v>
      </c>
      <c r="CM12" s="23">
        <v>12.08</v>
      </c>
      <c r="CN12" s="23">
        <v>5.89</v>
      </c>
      <c r="CO12" s="23">
        <v>8.98</v>
      </c>
      <c r="CP12" s="23">
        <v>0</v>
      </c>
      <c r="CQ12" s="23">
        <v>0.5</v>
      </c>
      <c r="CR12" s="23">
        <v>26.15</v>
      </c>
    </row>
    <row r="13" spans="1:96" s="23" customFormat="1">
      <c r="A13" s="23" t="str">
        <f>"2"</f>
        <v>2</v>
      </c>
      <c r="B13" s="24" t="s">
        <v>95</v>
      </c>
      <c r="C13" s="25" t="str">
        <f>"38,2"</f>
        <v>38,2</v>
      </c>
      <c r="D13" s="25">
        <v>2.5299999999999998</v>
      </c>
      <c r="E13" s="25">
        <v>0</v>
      </c>
      <c r="F13" s="25">
        <v>0.25</v>
      </c>
      <c r="G13" s="25">
        <v>0.25</v>
      </c>
      <c r="H13" s="25">
        <v>17.920000000000002</v>
      </c>
      <c r="I13" s="25">
        <v>85.530181999999996</v>
      </c>
      <c r="J13" s="26">
        <v>0</v>
      </c>
      <c r="K13" s="26">
        <v>0</v>
      </c>
      <c r="L13" s="26">
        <v>0</v>
      </c>
      <c r="M13" s="26">
        <v>0</v>
      </c>
      <c r="N13" s="26">
        <v>0.42</v>
      </c>
      <c r="O13" s="26">
        <v>17.420000000000002</v>
      </c>
      <c r="P13" s="26">
        <v>0.08</v>
      </c>
      <c r="Q13" s="26">
        <v>0</v>
      </c>
      <c r="R13" s="26">
        <v>0</v>
      </c>
      <c r="S13" s="26">
        <v>0</v>
      </c>
      <c r="T13" s="26">
        <v>0.69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121.97</v>
      </c>
      <c r="AL13" s="26">
        <v>126.95</v>
      </c>
      <c r="AM13" s="26">
        <v>194.42</v>
      </c>
      <c r="AN13" s="26">
        <v>64.47</v>
      </c>
      <c r="AO13" s="26">
        <v>38.22</v>
      </c>
      <c r="AP13" s="26">
        <v>76.44</v>
      </c>
      <c r="AQ13" s="26">
        <v>28.91</v>
      </c>
      <c r="AR13" s="26">
        <v>138.25</v>
      </c>
      <c r="AS13" s="26">
        <v>85.74</v>
      </c>
      <c r="AT13" s="26">
        <v>119.64</v>
      </c>
      <c r="AU13" s="26">
        <v>98.7</v>
      </c>
      <c r="AV13" s="26">
        <v>51.85</v>
      </c>
      <c r="AW13" s="26">
        <v>91.73</v>
      </c>
      <c r="AX13" s="26">
        <v>767.04</v>
      </c>
      <c r="AY13" s="26">
        <v>0</v>
      </c>
      <c r="AZ13" s="26">
        <v>249.92</v>
      </c>
      <c r="BA13" s="26">
        <v>108.68</v>
      </c>
      <c r="BB13" s="26">
        <v>72.12</v>
      </c>
      <c r="BC13" s="26">
        <v>57.16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14.94</v>
      </c>
      <c r="CC13" s="25">
        <v>2.14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1.78</v>
      </c>
    </row>
    <row r="14" spans="1:96" s="19" customFormat="1" ht="24">
      <c r="A14" s="19" t="str">
        <f>"32/10"</f>
        <v>32/10</v>
      </c>
      <c r="B14" s="20" t="s">
        <v>96</v>
      </c>
      <c r="C14" s="21" t="str">
        <f>"200"</f>
        <v>200</v>
      </c>
      <c r="D14" s="21">
        <v>3.14</v>
      </c>
      <c r="E14" s="21">
        <v>2.84</v>
      </c>
      <c r="F14" s="21">
        <v>3.21</v>
      </c>
      <c r="G14" s="21">
        <v>7.0000000000000007E-2</v>
      </c>
      <c r="H14" s="21">
        <v>9.5</v>
      </c>
      <c r="I14" s="21">
        <v>77.788600000000002</v>
      </c>
      <c r="J14" s="22">
        <v>2</v>
      </c>
      <c r="K14" s="22">
        <v>0</v>
      </c>
      <c r="L14" s="22">
        <v>0</v>
      </c>
      <c r="M14" s="22">
        <v>0</v>
      </c>
      <c r="N14" s="22">
        <v>9.5</v>
      </c>
      <c r="O14" s="22">
        <v>0</v>
      </c>
      <c r="P14" s="22">
        <v>0</v>
      </c>
      <c r="Q14" s="22">
        <v>0</v>
      </c>
      <c r="R14" s="22">
        <v>0</v>
      </c>
      <c r="S14" s="22">
        <v>0.1</v>
      </c>
      <c r="T14" s="22">
        <v>0.71</v>
      </c>
      <c r="U14" s="22">
        <v>49.55</v>
      </c>
      <c r="V14" s="22">
        <v>144.69</v>
      </c>
      <c r="W14" s="22">
        <v>116.55</v>
      </c>
      <c r="X14" s="22">
        <v>13.3</v>
      </c>
      <c r="Y14" s="22">
        <v>83.7</v>
      </c>
      <c r="Z14" s="22">
        <v>0.11</v>
      </c>
      <c r="AA14" s="22">
        <v>20</v>
      </c>
      <c r="AB14" s="22">
        <v>9</v>
      </c>
      <c r="AC14" s="22">
        <v>22</v>
      </c>
      <c r="AD14" s="22">
        <v>0</v>
      </c>
      <c r="AE14" s="22">
        <v>0.03</v>
      </c>
      <c r="AF14" s="22">
        <v>0.14000000000000001</v>
      </c>
      <c r="AG14" s="22">
        <v>0.09</v>
      </c>
      <c r="AH14" s="22">
        <v>0.8</v>
      </c>
      <c r="AI14" s="22">
        <v>0.52</v>
      </c>
      <c r="AJ14" s="22">
        <v>0</v>
      </c>
      <c r="AK14" s="22">
        <v>159.74</v>
      </c>
      <c r="AL14" s="22">
        <v>157.78</v>
      </c>
      <c r="AM14" s="22">
        <v>270.48</v>
      </c>
      <c r="AN14" s="22">
        <v>217.56</v>
      </c>
      <c r="AO14" s="22">
        <v>72.52</v>
      </c>
      <c r="AP14" s="22">
        <v>127.4</v>
      </c>
      <c r="AQ14" s="22">
        <v>42.14</v>
      </c>
      <c r="AR14" s="22">
        <v>143.08000000000001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180.32</v>
      </c>
      <c r="BC14" s="22">
        <v>25.48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198.55</v>
      </c>
      <c r="CC14" s="21">
        <v>13.02</v>
      </c>
      <c r="CE14" s="19">
        <v>21.5</v>
      </c>
      <c r="CG14" s="19">
        <v>13.77</v>
      </c>
      <c r="CH14" s="19">
        <v>4.93</v>
      </c>
      <c r="CI14" s="19">
        <v>9.35</v>
      </c>
      <c r="CJ14" s="19">
        <v>1007.44</v>
      </c>
      <c r="CK14" s="19">
        <v>363.11</v>
      </c>
      <c r="CL14" s="19">
        <v>685.28</v>
      </c>
      <c r="CM14" s="19">
        <v>41.81</v>
      </c>
      <c r="CN14" s="19">
        <v>19.5</v>
      </c>
      <c r="CO14" s="19">
        <v>30.66</v>
      </c>
      <c r="CP14" s="19">
        <v>5</v>
      </c>
      <c r="CQ14" s="19">
        <v>0</v>
      </c>
      <c r="CR14" s="19">
        <v>7.89</v>
      </c>
    </row>
    <row r="15" spans="1:96" s="27" customFormat="1" ht="11.4">
      <c r="B15" s="28" t="s">
        <v>97</v>
      </c>
      <c r="C15" s="29"/>
      <c r="D15" s="29">
        <v>19.75</v>
      </c>
      <c r="E15" s="29">
        <v>13.14</v>
      </c>
      <c r="F15" s="29">
        <v>18.670000000000002</v>
      </c>
      <c r="G15" s="29">
        <v>2.11</v>
      </c>
      <c r="H15" s="29">
        <v>64</v>
      </c>
      <c r="I15" s="29">
        <v>497.68</v>
      </c>
      <c r="J15" s="30">
        <v>9.5399999999999991</v>
      </c>
      <c r="K15" s="30">
        <v>0.77</v>
      </c>
      <c r="L15" s="30">
        <v>0</v>
      </c>
      <c r="M15" s="30">
        <v>0</v>
      </c>
      <c r="N15" s="30">
        <v>21.71</v>
      </c>
      <c r="O15" s="30">
        <v>39.200000000000003</v>
      </c>
      <c r="P15" s="30">
        <v>3.08</v>
      </c>
      <c r="Q15" s="30">
        <v>0</v>
      </c>
      <c r="R15" s="30">
        <v>0</v>
      </c>
      <c r="S15" s="30">
        <v>0.42</v>
      </c>
      <c r="T15" s="30">
        <v>4.3499999999999996</v>
      </c>
      <c r="U15" s="30">
        <v>583.29</v>
      </c>
      <c r="V15" s="30">
        <v>460.41</v>
      </c>
      <c r="W15" s="30">
        <v>347.49</v>
      </c>
      <c r="X15" s="30">
        <v>64.319999999999993</v>
      </c>
      <c r="Y15" s="30">
        <v>365.87</v>
      </c>
      <c r="Z15" s="30">
        <v>2.0699999999999998</v>
      </c>
      <c r="AA15" s="30">
        <v>141.05000000000001</v>
      </c>
      <c r="AB15" s="30">
        <v>177.91</v>
      </c>
      <c r="AC15" s="30">
        <v>227.79</v>
      </c>
      <c r="AD15" s="30">
        <v>0.96</v>
      </c>
      <c r="AE15" s="30">
        <v>0.2</v>
      </c>
      <c r="AF15" s="30">
        <v>0.49</v>
      </c>
      <c r="AG15" s="30">
        <v>0.94</v>
      </c>
      <c r="AH15" s="30">
        <v>5.53</v>
      </c>
      <c r="AI15" s="30">
        <v>2.97</v>
      </c>
      <c r="AJ15" s="30">
        <v>0</v>
      </c>
      <c r="AK15" s="30">
        <v>1089.8699999999999</v>
      </c>
      <c r="AL15" s="30">
        <v>946.23</v>
      </c>
      <c r="AM15" s="30">
        <v>1779.72</v>
      </c>
      <c r="AN15" s="30">
        <v>1173.8699999999999</v>
      </c>
      <c r="AO15" s="30">
        <v>481.16</v>
      </c>
      <c r="AP15" s="30">
        <v>817.25</v>
      </c>
      <c r="AQ15" s="30">
        <v>305.93</v>
      </c>
      <c r="AR15" s="30">
        <v>990.62</v>
      </c>
      <c r="AS15" s="30">
        <v>693.56</v>
      </c>
      <c r="AT15" s="30">
        <v>754.57</v>
      </c>
      <c r="AU15" s="30">
        <v>1042.3800000000001</v>
      </c>
      <c r="AV15" s="30">
        <v>380.87</v>
      </c>
      <c r="AW15" s="30">
        <v>438.84</v>
      </c>
      <c r="AX15" s="30">
        <v>2456.58</v>
      </c>
      <c r="AY15" s="30">
        <v>5.26</v>
      </c>
      <c r="AZ15" s="30">
        <v>813.03</v>
      </c>
      <c r="BA15" s="30">
        <v>778.37</v>
      </c>
      <c r="BB15" s="30">
        <v>896.43</v>
      </c>
      <c r="BC15" s="30">
        <v>300.45</v>
      </c>
      <c r="BD15" s="30">
        <v>0.17</v>
      </c>
      <c r="BE15" s="30">
        <v>0.05</v>
      </c>
      <c r="BF15" s="30">
        <v>0.06</v>
      </c>
      <c r="BG15" s="30">
        <v>0.17</v>
      </c>
      <c r="BH15" s="30">
        <v>0.19</v>
      </c>
      <c r="BI15" s="30">
        <v>0.53</v>
      </c>
      <c r="BJ15" s="30">
        <v>0.02</v>
      </c>
      <c r="BK15" s="30">
        <v>1.71</v>
      </c>
      <c r="BL15" s="30">
        <v>0.01</v>
      </c>
      <c r="BM15" s="30">
        <v>0.63</v>
      </c>
      <c r="BN15" s="30">
        <v>0.02</v>
      </c>
      <c r="BO15" s="30">
        <v>0.01</v>
      </c>
      <c r="BP15" s="30">
        <v>0</v>
      </c>
      <c r="BQ15" s="30">
        <v>7.0000000000000007E-2</v>
      </c>
      <c r="BR15" s="30">
        <v>0.17</v>
      </c>
      <c r="BS15" s="30">
        <v>1.88</v>
      </c>
      <c r="BT15" s="30">
        <v>0</v>
      </c>
      <c r="BU15" s="30">
        <v>0</v>
      </c>
      <c r="BV15" s="30">
        <v>1.1299999999999999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396.13</v>
      </c>
      <c r="CC15" s="29">
        <f>SUM($CC$10:$CC$14)</f>
        <v>77.72999999999999</v>
      </c>
      <c r="CD15" s="27">
        <f>$I$15/$I$49*100</f>
        <v>13.628086432430509</v>
      </c>
      <c r="CE15" s="27">
        <v>170.7</v>
      </c>
      <c r="CG15" s="27">
        <v>63.09</v>
      </c>
      <c r="CH15" s="27">
        <v>31.16</v>
      </c>
      <c r="CI15" s="27">
        <v>47.12</v>
      </c>
      <c r="CJ15" s="27">
        <v>5172.1400000000003</v>
      </c>
      <c r="CK15" s="27">
        <v>2659.13</v>
      </c>
      <c r="CL15" s="27">
        <v>3915.63</v>
      </c>
      <c r="CM15" s="27">
        <v>70.540000000000006</v>
      </c>
      <c r="CN15" s="27">
        <v>32.880000000000003</v>
      </c>
      <c r="CO15" s="27">
        <v>51.71</v>
      </c>
      <c r="CP15" s="27">
        <v>9.3800000000000008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"16/1"</f>
        <v>16/1</v>
      </c>
      <c r="B17" s="24" t="s">
        <v>99</v>
      </c>
      <c r="C17" s="25" t="str">
        <f>"60"</f>
        <v>60</v>
      </c>
      <c r="D17" s="25">
        <v>0.7</v>
      </c>
      <c r="E17" s="25">
        <v>0</v>
      </c>
      <c r="F17" s="25">
        <v>3.58</v>
      </c>
      <c r="G17" s="25">
        <v>3.58</v>
      </c>
      <c r="H17" s="25">
        <v>6.79</v>
      </c>
      <c r="I17" s="25">
        <v>59.009798399999994</v>
      </c>
      <c r="J17" s="26">
        <v>0.45</v>
      </c>
      <c r="K17" s="26">
        <v>2.34</v>
      </c>
      <c r="L17" s="26">
        <v>0</v>
      </c>
      <c r="M17" s="26">
        <v>0</v>
      </c>
      <c r="N17" s="26">
        <v>5.38</v>
      </c>
      <c r="O17" s="26">
        <v>0.11</v>
      </c>
      <c r="P17" s="26">
        <v>1.3</v>
      </c>
      <c r="Q17" s="26">
        <v>0</v>
      </c>
      <c r="R17" s="26">
        <v>0</v>
      </c>
      <c r="S17" s="26">
        <v>0.16</v>
      </c>
      <c r="T17" s="26">
        <v>0.54</v>
      </c>
      <c r="U17" s="26">
        <v>11.38</v>
      </c>
      <c r="V17" s="26">
        <v>108.24</v>
      </c>
      <c r="W17" s="26">
        <v>14.66</v>
      </c>
      <c r="X17" s="26">
        <v>20.56</v>
      </c>
      <c r="Y17" s="26">
        <v>29.82</v>
      </c>
      <c r="Z17" s="26">
        <v>0.38</v>
      </c>
      <c r="AA17" s="26">
        <v>0</v>
      </c>
      <c r="AB17" s="26">
        <v>6491.52</v>
      </c>
      <c r="AC17" s="26">
        <v>1104</v>
      </c>
      <c r="AD17" s="26">
        <v>1.8</v>
      </c>
      <c r="AE17" s="26">
        <v>0.03</v>
      </c>
      <c r="AF17" s="26">
        <v>0.04</v>
      </c>
      <c r="AG17" s="26">
        <v>0.54</v>
      </c>
      <c r="AH17" s="26">
        <v>0.61</v>
      </c>
      <c r="AI17" s="26">
        <v>2.7</v>
      </c>
      <c r="AJ17" s="26">
        <v>0</v>
      </c>
      <c r="AK17" s="26">
        <v>23.26</v>
      </c>
      <c r="AL17" s="26">
        <v>18.93</v>
      </c>
      <c r="AM17" s="26">
        <v>23.8</v>
      </c>
      <c r="AN17" s="26">
        <v>20.56</v>
      </c>
      <c r="AO17" s="26">
        <v>4.87</v>
      </c>
      <c r="AP17" s="26">
        <v>17.309999999999999</v>
      </c>
      <c r="AQ17" s="26">
        <v>4.33</v>
      </c>
      <c r="AR17" s="26">
        <v>16.77</v>
      </c>
      <c r="AS17" s="26">
        <v>25.97</v>
      </c>
      <c r="AT17" s="26">
        <v>22.18</v>
      </c>
      <c r="AU17" s="26">
        <v>73.03</v>
      </c>
      <c r="AV17" s="26">
        <v>7.57</v>
      </c>
      <c r="AW17" s="26">
        <v>15.69</v>
      </c>
      <c r="AX17" s="26">
        <v>127.13</v>
      </c>
      <c r="AY17" s="26">
        <v>0</v>
      </c>
      <c r="AZ17" s="26">
        <v>16.23</v>
      </c>
      <c r="BA17" s="26">
        <v>17.850000000000001</v>
      </c>
      <c r="BB17" s="26">
        <v>9.74</v>
      </c>
      <c r="BC17" s="26">
        <v>6.49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48.58</v>
      </c>
      <c r="CC17" s="25">
        <v>6.06</v>
      </c>
      <c r="CE17" s="23">
        <v>1081.92</v>
      </c>
      <c r="CG17" s="23">
        <v>2.2000000000000002</v>
      </c>
      <c r="CH17" s="23">
        <v>2.12</v>
      </c>
      <c r="CI17" s="23">
        <v>2.16</v>
      </c>
      <c r="CJ17" s="23">
        <v>368.78</v>
      </c>
      <c r="CK17" s="23">
        <v>87.71</v>
      </c>
      <c r="CL17" s="23">
        <v>228.24</v>
      </c>
      <c r="CM17" s="23">
        <v>1.94</v>
      </c>
      <c r="CN17" s="23">
        <v>1.1299999999999999</v>
      </c>
      <c r="CO17" s="23">
        <v>1.54</v>
      </c>
      <c r="CP17" s="23">
        <v>1.8</v>
      </c>
      <c r="CQ17" s="23">
        <v>0</v>
      </c>
      <c r="CR17" s="23">
        <v>3.67</v>
      </c>
    </row>
    <row r="18" spans="1:96" s="23" customFormat="1">
      <c r="A18" s="23" t="str">
        <f>"80"</f>
        <v>80</v>
      </c>
      <c r="B18" s="24" t="s">
        <v>100</v>
      </c>
      <c r="C18" s="25" t="str">
        <f>"200"</f>
        <v>200</v>
      </c>
      <c r="D18" s="25">
        <v>3.12</v>
      </c>
      <c r="E18" s="25">
        <v>1.73</v>
      </c>
      <c r="F18" s="25">
        <v>3.22</v>
      </c>
      <c r="G18" s="25">
        <v>1.34</v>
      </c>
      <c r="H18" s="25">
        <v>11.68</v>
      </c>
      <c r="I18" s="25">
        <v>86.695388484800006</v>
      </c>
      <c r="J18" s="26">
        <v>1.07</v>
      </c>
      <c r="K18" s="26">
        <v>0.78</v>
      </c>
      <c r="L18" s="26">
        <v>0</v>
      </c>
      <c r="M18" s="26">
        <v>0</v>
      </c>
      <c r="N18" s="26">
        <v>2.23</v>
      </c>
      <c r="O18" s="26">
        <v>8.2200000000000006</v>
      </c>
      <c r="P18" s="26">
        <v>1.23</v>
      </c>
      <c r="Q18" s="26">
        <v>0</v>
      </c>
      <c r="R18" s="26">
        <v>0</v>
      </c>
      <c r="S18" s="26">
        <v>0.21</v>
      </c>
      <c r="T18" s="26">
        <v>2.02</v>
      </c>
      <c r="U18" s="26">
        <v>412.95</v>
      </c>
      <c r="V18" s="26">
        <v>353.87</v>
      </c>
      <c r="W18" s="26">
        <v>23.85</v>
      </c>
      <c r="X18" s="26">
        <v>18.73</v>
      </c>
      <c r="Y18" s="26">
        <v>65.69</v>
      </c>
      <c r="Z18" s="26">
        <v>0.92</v>
      </c>
      <c r="AA18" s="26">
        <v>23.4</v>
      </c>
      <c r="AB18" s="26">
        <v>1056.3699999999999</v>
      </c>
      <c r="AC18" s="26">
        <v>277.70999999999998</v>
      </c>
      <c r="AD18" s="26">
        <v>0.75</v>
      </c>
      <c r="AE18" s="26">
        <v>7.0000000000000007E-2</v>
      </c>
      <c r="AF18" s="26">
        <v>0.09</v>
      </c>
      <c r="AG18" s="26">
        <v>0.74</v>
      </c>
      <c r="AH18" s="26">
        <v>1.77</v>
      </c>
      <c r="AI18" s="26">
        <v>5.03</v>
      </c>
      <c r="AJ18" s="26">
        <v>0</v>
      </c>
      <c r="AK18" s="26">
        <v>117.45</v>
      </c>
      <c r="AL18" s="26">
        <v>102.68</v>
      </c>
      <c r="AM18" s="26">
        <v>171.16</v>
      </c>
      <c r="AN18" s="26">
        <v>153.4</v>
      </c>
      <c r="AO18" s="26">
        <v>60.82</v>
      </c>
      <c r="AP18" s="26">
        <v>104.01</v>
      </c>
      <c r="AQ18" s="26">
        <v>38.229999999999997</v>
      </c>
      <c r="AR18" s="26">
        <v>109.84</v>
      </c>
      <c r="AS18" s="26">
        <v>128.68</v>
      </c>
      <c r="AT18" s="26">
        <v>195.3</v>
      </c>
      <c r="AU18" s="26">
        <v>211.22</v>
      </c>
      <c r="AV18" s="26">
        <v>52.89</v>
      </c>
      <c r="AW18" s="26">
        <v>79.45</v>
      </c>
      <c r="AX18" s="26">
        <v>376.21</v>
      </c>
      <c r="AY18" s="26">
        <v>1.79</v>
      </c>
      <c r="AZ18" s="26">
        <v>70.8</v>
      </c>
      <c r="BA18" s="26">
        <v>137.44</v>
      </c>
      <c r="BB18" s="26">
        <v>79.72</v>
      </c>
      <c r="BC18" s="26">
        <v>46.09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</v>
      </c>
      <c r="BL18" s="26">
        <v>0</v>
      </c>
      <c r="BM18" s="26">
        <v>0.05</v>
      </c>
      <c r="BN18" s="26">
        <v>0</v>
      </c>
      <c r="BO18" s="26">
        <v>0.01</v>
      </c>
      <c r="BP18" s="26">
        <v>0</v>
      </c>
      <c r="BQ18" s="26">
        <v>0</v>
      </c>
      <c r="BR18" s="26">
        <v>0</v>
      </c>
      <c r="BS18" s="26">
        <v>0.31</v>
      </c>
      <c r="BT18" s="26">
        <v>0</v>
      </c>
      <c r="BU18" s="26">
        <v>0</v>
      </c>
      <c r="BV18" s="26">
        <v>0.69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194.34</v>
      </c>
      <c r="CC18" s="25">
        <v>15.56</v>
      </c>
      <c r="CE18" s="23">
        <v>199.46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1</v>
      </c>
      <c r="CR18" s="23">
        <v>9.43</v>
      </c>
    </row>
    <row r="19" spans="1:96" s="23" customFormat="1">
      <c r="A19" s="23" t="str">
        <f>"297"</f>
        <v>297</v>
      </c>
      <c r="B19" s="24" t="s">
        <v>101</v>
      </c>
      <c r="C19" s="25" t="str">
        <f>"150"</f>
        <v>150</v>
      </c>
      <c r="D19" s="25">
        <v>4.58</v>
      </c>
      <c r="E19" s="25">
        <v>0.02</v>
      </c>
      <c r="F19" s="25">
        <v>3.57</v>
      </c>
      <c r="G19" s="25">
        <v>0.54</v>
      </c>
      <c r="H19" s="25">
        <v>35.380000000000003</v>
      </c>
      <c r="I19" s="25">
        <v>187.58764499999998</v>
      </c>
      <c r="J19" s="26">
        <v>2.16</v>
      </c>
      <c r="K19" s="26">
        <v>0.09</v>
      </c>
      <c r="L19" s="26">
        <v>0</v>
      </c>
      <c r="M19" s="26">
        <v>0</v>
      </c>
      <c r="N19" s="26">
        <v>0.47</v>
      </c>
      <c r="O19" s="26">
        <v>31.21</v>
      </c>
      <c r="P19" s="26">
        <v>3.71</v>
      </c>
      <c r="Q19" s="26">
        <v>0</v>
      </c>
      <c r="R19" s="26">
        <v>0</v>
      </c>
      <c r="S19" s="26">
        <v>0</v>
      </c>
      <c r="T19" s="26">
        <v>0.46</v>
      </c>
      <c r="U19" s="26">
        <v>5.21</v>
      </c>
      <c r="V19" s="26">
        <v>85.7</v>
      </c>
      <c r="W19" s="26">
        <v>18.87</v>
      </c>
      <c r="X19" s="26">
        <v>19</v>
      </c>
      <c r="Y19" s="26">
        <v>150.86000000000001</v>
      </c>
      <c r="Z19" s="26">
        <v>0.88</v>
      </c>
      <c r="AA19" s="26">
        <v>22.13</v>
      </c>
      <c r="AB19" s="26">
        <v>12.83</v>
      </c>
      <c r="AC19" s="26">
        <v>24.49</v>
      </c>
      <c r="AD19" s="26">
        <v>0.59</v>
      </c>
      <c r="AE19" s="26">
        <v>0.05</v>
      </c>
      <c r="AF19" s="26">
        <v>0.03</v>
      </c>
      <c r="AG19" s="26">
        <v>0.85</v>
      </c>
      <c r="AH19" s="26">
        <v>1.86</v>
      </c>
      <c r="AI19" s="26">
        <v>0</v>
      </c>
      <c r="AJ19" s="26">
        <v>0</v>
      </c>
      <c r="AK19" s="26">
        <v>182.26</v>
      </c>
      <c r="AL19" s="26">
        <v>162.62</v>
      </c>
      <c r="AM19" s="26">
        <v>241.83</v>
      </c>
      <c r="AN19" s="26">
        <v>148.03</v>
      </c>
      <c r="AO19" s="26">
        <v>59.2</v>
      </c>
      <c r="AP19" s="26">
        <v>104</v>
      </c>
      <c r="AQ19" s="26">
        <v>49.99</v>
      </c>
      <c r="AR19" s="26">
        <v>226.36</v>
      </c>
      <c r="AS19" s="26">
        <v>157.61000000000001</v>
      </c>
      <c r="AT19" s="26">
        <v>137.79</v>
      </c>
      <c r="AU19" s="26">
        <v>290.42</v>
      </c>
      <c r="AV19" s="26">
        <v>74.31</v>
      </c>
      <c r="AW19" s="26">
        <v>142.65</v>
      </c>
      <c r="AX19" s="26">
        <v>1572.74</v>
      </c>
      <c r="AY19" s="26">
        <v>0</v>
      </c>
      <c r="AZ19" s="26">
        <v>471.5</v>
      </c>
      <c r="BA19" s="26">
        <v>202.15</v>
      </c>
      <c r="BB19" s="26">
        <v>108.76</v>
      </c>
      <c r="BC19" s="26">
        <v>83.52</v>
      </c>
      <c r="BD19" s="26">
        <v>0.14000000000000001</v>
      </c>
      <c r="BE19" s="26">
        <v>0.03</v>
      </c>
      <c r="BF19" s="26">
        <v>0.03</v>
      </c>
      <c r="BG19" s="26">
        <v>7.0000000000000007E-2</v>
      </c>
      <c r="BH19" s="26">
        <v>0.09</v>
      </c>
      <c r="BI19" s="26">
        <v>0.28999999999999998</v>
      </c>
      <c r="BJ19" s="26">
        <v>0</v>
      </c>
      <c r="BK19" s="26">
        <v>1.04</v>
      </c>
      <c r="BL19" s="26">
        <v>0</v>
      </c>
      <c r="BM19" s="26">
        <v>0.28999999999999998</v>
      </c>
      <c r="BN19" s="26">
        <v>0</v>
      </c>
      <c r="BO19" s="26">
        <v>0</v>
      </c>
      <c r="BP19" s="26">
        <v>0</v>
      </c>
      <c r="BQ19" s="26">
        <v>0.03</v>
      </c>
      <c r="BR19" s="26">
        <v>0.11</v>
      </c>
      <c r="BS19" s="26">
        <v>0.88</v>
      </c>
      <c r="BT19" s="26">
        <v>0</v>
      </c>
      <c r="BU19" s="26">
        <v>0</v>
      </c>
      <c r="BV19" s="26">
        <v>0.21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127.6</v>
      </c>
      <c r="CC19" s="25">
        <v>5.94</v>
      </c>
      <c r="CE19" s="23">
        <v>24.26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3.6</v>
      </c>
    </row>
    <row r="20" spans="1:96" s="23" customFormat="1">
      <c r="A20" s="23" t="str">
        <f>"12/8"</f>
        <v>12/8</v>
      </c>
      <c r="B20" s="24" t="s">
        <v>102</v>
      </c>
      <c r="C20" s="25" t="str">
        <f>"90"</f>
        <v>90</v>
      </c>
      <c r="D20" s="25">
        <v>12.76</v>
      </c>
      <c r="E20" s="25">
        <v>11.98</v>
      </c>
      <c r="F20" s="25">
        <v>30.81</v>
      </c>
      <c r="G20" s="25">
        <v>2.91</v>
      </c>
      <c r="H20" s="25">
        <v>4.8099999999999996</v>
      </c>
      <c r="I20" s="25">
        <v>346.85121000000004</v>
      </c>
      <c r="J20" s="26">
        <v>10.79</v>
      </c>
      <c r="K20" s="26">
        <v>1.95</v>
      </c>
      <c r="L20" s="26">
        <v>0</v>
      </c>
      <c r="M20" s="26">
        <v>0</v>
      </c>
      <c r="N20" s="26">
        <v>2.1800000000000002</v>
      </c>
      <c r="O20" s="26">
        <v>2.12</v>
      </c>
      <c r="P20" s="26">
        <v>0.51</v>
      </c>
      <c r="Q20" s="26">
        <v>0</v>
      </c>
      <c r="R20" s="26">
        <v>0</v>
      </c>
      <c r="S20" s="26">
        <v>0.19</v>
      </c>
      <c r="T20" s="26">
        <v>1.56</v>
      </c>
      <c r="U20" s="26">
        <v>215.58</v>
      </c>
      <c r="V20" s="26">
        <v>318.79000000000002</v>
      </c>
      <c r="W20" s="26">
        <v>12.52</v>
      </c>
      <c r="X20" s="26">
        <v>25.45</v>
      </c>
      <c r="Y20" s="26">
        <v>150.83000000000001</v>
      </c>
      <c r="Z20" s="26">
        <v>1.71</v>
      </c>
      <c r="AA20" s="26">
        <v>0</v>
      </c>
      <c r="AB20" s="26">
        <v>107.1</v>
      </c>
      <c r="AC20" s="26">
        <v>21</v>
      </c>
      <c r="AD20" s="26">
        <v>1.81</v>
      </c>
      <c r="AE20" s="26">
        <v>0.34</v>
      </c>
      <c r="AF20" s="26">
        <v>0.11</v>
      </c>
      <c r="AG20" s="26">
        <v>2.11</v>
      </c>
      <c r="AH20" s="26">
        <v>5.44</v>
      </c>
      <c r="AI20" s="26">
        <v>1.28</v>
      </c>
      <c r="AJ20" s="26">
        <v>0</v>
      </c>
      <c r="AK20" s="26">
        <v>709.72</v>
      </c>
      <c r="AL20" s="26">
        <v>605.49</v>
      </c>
      <c r="AM20" s="26">
        <v>922.88</v>
      </c>
      <c r="AN20" s="26">
        <v>1045.29</v>
      </c>
      <c r="AO20" s="26">
        <v>290.92</v>
      </c>
      <c r="AP20" s="26">
        <v>556.85</v>
      </c>
      <c r="AQ20" s="26">
        <v>162.88999999999999</v>
      </c>
      <c r="AR20" s="26">
        <v>500.24</v>
      </c>
      <c r="AS20" s="26">
        <v>657.11</v>
      </c>
      <c r="AT20" s="26">
        <v>747.93</v>
      </c>
      <c r="AU20" s="26">
        <v>1117.4000000000001</v>
      </c>
      <c r="AV20" s="26">
        <v>487.51</v>
      </c>
      <c r="AW20" s="26">
        <v>592.32000000000005</v>
      </c>
      <c r="AX20" s="26">
        <v>1951.29</v>
      </c>
      <c r="AY20" s="26">
        <v>142.44</v>
      </c>
      <c r="AZ20" s="26">
        <v>572.28</v>
      </c>
      <c r="BA20" s="26">
        <v>526.21</v>
      </c>
      <c r="BB20" s="26">
        <v>442.84</v>
      </c>
      <c r="BC20" s="26">
        <v>159.04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0.18</v>
      </c>
      <c r="BL20" s="26">
        <v>0</v>
      </c>
      <c r="BM20" s="26">
        <v>0.12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0.68</v>
      </c>
      <c r="BT20" s="26">
        <v>0</v>
      </c>
      <c r="BU20" s="26">
        <v>0</v>
      </c>
      <c r="BV20" s="26">
        <v>1.7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114.21</v>
      </c>
      <c r="CC20" s="25">
        <v>54.3</v>
      </c>
      <c r="CE20" s="23">
        <v>17.850000000000001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0.45</v>
      </c>
      <c r="CR20" s="23">
        <v>32.909999999999997</v>
      </c>
    </row>
    <row r="21" spans="1:96" s="23" customFormat="1">
      <c r="A21" s="23" t="str">
        <f>"2"</f>
        <v>2</v>
      </c>
      <c r="B21" s="24" t="s">
        <v>95</v>
      </c>
      <c r="C21" s="25" t="str">
        <f>"32,3"</f>
        <v>32,3</v>
      </c>
      <c r="D21" s="25">
        <v>2.14</v>
      </c>
      <c r="E21" s="25">
        <v>0</v>
      </c>
      <c r="F21" s="25">
        <v>0.21</v>
      </c>
      <c r="G21" s="25">
        <v>0.21</v>
      </c>
      <c r="H21" s="25">
        <v>15.15</v>
      </c>
      <c r="I21" s="25">
        <v>72.320022999999992</v>
      </c>
      <c r="J21" s="26">
        <v>0</v>
      </c>
      <c r="K21" s="26">
        <v>0</v>
      </c>
      <c r="L21" s="26">
        <v>0</v>
      </c>
      <c r="M21" s="26">
        <v>0</v>
      </c>
      <c r="N21" s="26">
        <v>0.36</v>
      </c>
      <c r="O21" s="26">
        <v>14.73</v>
      </c>
      <c r="P21" s="26">
        <v>0.06</v>
      </c>
      <c r="Q21" s="26">
        <v>0</v>
      </c>
      <c r="R21" s="26">
        <v>0</v>
      </c>
      <c r="S21" s="26">
        <v>0</v>
      </c>
      <c r="T21" s="26">
        <v>0.57999999999999996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103.13</v>
      </c>
      <c r="AL21" s="26">
        <v>107.35</v>
      </c>
      <c r="AM21" s="26">
        <v>164.39</v>
      </c>
      <c r="AN21" s="26">
        <v>54.52</v>
      </c>
      <c r="AO21" s="26">
        <v>32.32</v>
      </c>
      <c r="AP21" s="26">
        <v>64.63</v>
      </c>
      <c r="AQ21" s="26">
        <v>24.45</v>
      </c>
      <c r="AR21" s="26">
        <v>116.9</v>
      </c>
      <c r="AS21" s="26">
        <v>72.5</v>
      </c>
      <c r="AT21" s="26">
        <v>101.16</v>
      </c>
      <c r="AU21" s="26">
        <v>83.46</v>
      </c>
      <c r="AV21" s="26">
        <v>43.84</v>
      </c>
      <c r="AW21" s="26">
        <v>77.56</v>
      </c>
      <c r="AX21" s="26">
        <v>648.57000000000005</v>
      </c>
      <c r="AY21" s="26">
        <v>0</v>
      </c>
      <c r="AZ21" s="26">
        <v>211.32</v>
      </c>
      <c r="BA21" s="26">
        <v>91.89</v>
      </c>
      <c r="BB21" s="26">
        <v>60.98</v>
      </c>
      <c r="BC21" s="26">
        <v>48.33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12.63</v>
      </c>
      <c r="CC21" s="25">
        <v>1.81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1.51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 ht="24">
      <c r="A23" s="19" t="str">
        <f>"29/11"</f>
        <v>29/11</v>
      </c>
      <c r="B23" s="20" t="s">
        <v>104</v>
      </c>
      <c r="C23" s="21" t="str">
        <f>"200"</f>
        <v>200</v>
      </c>
      <c r="D23" s="21">
        <v>0.28999999999999998</v>
      </c>
      <c r="E23" s="21">
        <v>0</v>
      </c>
      <c r="F23" s="21">
        <v>7.0000000000000007E-2</v>
      </c>
      <c r="G23" s="21">
        <v>7.0000000000000007E-2</v>
      </c>
      <c r="H23" s="21">
        <v>7.49</v>
      </c>
      <c r="I23" s="21">
        <v>30.103196000000001</v>
      </c>
      <c r="J23" s="22">
        <v>0</v>
      </c>
      <c r="K23" s="22">
        <v>0</v>
      </c>
      <c r="L23" s="22">
        <v>0</v>
      </c>
      <c r="M23" s="22">
        <v>0</v>
      </c>
      <c r="N23" s="22">
        <v>7.09</v>
      </c>
      <c r="O23" s="22">
        <v>0</v>
      </c>
      <c r="P23" s="22">
        <v>0.4</v>
      </c>
      <c r="Q23" s="22">
        <v>0</v>
      </c>
      <c r="R23" s="22">
        <v>0</v>
      </c>
      <c r="S23" s="22">
        <v>0.2</v>
      </c>
      <c r="T23" s="22">
        <v>0.13</v>
      </c>
      <c r="U23" s="22">
        <v>1.99</v>
      </c>
      <c r="V23" s="22">
        <v>29.43</v>
      </c>
      <c r="W23" s="22">
        <v>5.12</v>
      </c>
      <c r="X23" s="22">
        <v>1.85</v>
      </c>
      <c r="Y23" s="22">
        <v>3.21</v>
      </c>
      <c r="Z23" s="22">
        <v>0.06</v>
      </c>
      <c r="AA23" s="22">
        <v>0</v>
      </c>
      <c r="AB23" s="22">
        <v>6.75</v>
      </c>
      <c r="AC23" s="22">
        <v>1.2</v>
      </c>
      <c r="AD23" s="22">
        <v>0.03</v>
      </c>
      <c r="AE23" s="22">
        <v>0.01</v>
      </c>
      <c r="AF23" s="22">
        <v>0</v>
      </c>
      <c r="AG23" s="22">
        <v>0.03</v>
      </c>
      <c r="AH23" s="22">
        <v>0.05</v>
      </c>
      <c r="AI23" s="22">
        <v>3.6</v>
      </c>
      <c r="AJ23" s="22">
        <v>0</v>
      </c>
      <c r="AK23" s="22">
        <v>5.15</v>
      </c>
      <c r="AL23" s="22">
        <v>3.97</v>
      </c>
      <c r="AM23" s="22">
        <v>2.94</v>
      </c>
      <c r="AN23" s="22">
        <v>5.29</v>
      </c>
      <c r="AO23" s="22">
        <v>1.91</v>
      </c>
      <c r="AP23" s="22">
        <v>1.91</v>
      </c>
      <c r="AQ23" s="22">
        <v>0.88</v>
      </c>
      <c r="AR23" s="22">
        <v>3.97</v>
      </c>
      <c r="AS23" s="22">
        <v>6.32</v>
      </c>
      <c r="AT23" s="22">
        <v>8.23</v>
      </c>
      <c r="AU23" s="22">
        <v>14.55</v>
      </c>
      <c r="AV23" s="22">
        <v>2.21</v>
      </c>
      <c r="AW23" s="22">
        <v>12.05</v>
      </c>
      <c r="AX23" s="22">
        <v>12.05</v>
      </c>
      <c r="AY23" s="22">
        <v>0</v>
      </c>
      <c r="AZ23" s="22">
        <v>5.88</v>
      </c>
      <c r="BA23" s="22">
        <v>4.12</v>
      </c>
      <c r="BB23" s="22">
        <v>2.06</v>
      </c>
      <c r="BC23" s="22">
        <v>1.32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208.22</v>
      </c>
      <c r="CC23" s="21">
        <v>6.52</v>
      </c>
      <c r="CE23" s="19">
        <v>1.1299999999999999</v>
      </c>
      <c r="CG23" s="19">
        <v>0.3</v>
      </c>
      <c r="CH23" s="19">
        <v>0.3</v>
      </c>
      <c r="CI23" s="19">
        <v>0.3</v>
      </c>
      <c r="CJ23" s="19">
        <v>30</v>
      </c>
      <c r="CK23" s="19">
        <v>12.3</v>
      </c>
      <c r="CL23" s="19">
        <v>21.15</v>
      </c>
      <c r="CM23" s="19">
        <v>0</v>
      </c>
      <c r="CN23" s="19">
        <v>0</v>
      </c>
      <c r="CO23" s="19">
        <v>0</v>
      </c>
      <c r="CP23" s="19">
        <v>6</v>
      </c>
      <c r="CQ23" s="19">
        <v>0</v>
      </c>
      <c r="CR23" s="19">
        <v>5.1100000000000003</v>
      </c>
    </row>
    <row r="24" spans="1:96" s="27" customFormat="1" ht="11.4">
      <c r="B24" s="28" t="s">
        <v>105</v>
      </c>
      <c r="C24" s="29"/>
      <c r="D24" s="29">
        <v>24.9</v>
      </c>
      <c r="E24" s="29">
        <v>13.73</v>
      </c>
      <c r="F24" s="29">
        <v>41.7</v>
      </c>
      <c r="G24" s="29">
        <v>8.89</v>
      </c>
      <c r="H24" s="29">
        <v>89.64</v>
      </c>
      <c r="I24" s="29">
        <v>821.24</v>
      </c>
      <c r="J24" s="30">
        <v>14.51</v>
      </c>
      <c r="K24" s="30">
        <v>5.16</v>
      </c>
      <c r="L24" s="30">
        <v>0</v>
      </c>
      <c r="M24" s="30">
        <v>0</v>
      </c>
      <c r="N24" s="30">
        <v>17.95</v>
      </c>
      <c r="O24" s="30">
        <v>62.82</v>
      </c>
      <c r="P24" s="30">
        <v>8.8699999999999992</v>
      </c>
      <c r="Q24" s="30">
        <v>0</v>
      </c>
      <c r="R24" s="30">
        <v>0</v>
      </c>
      <c r="S24" s="30">
        <v>0.96</v>
      </c>
      <c r="T24" s="30">
        <v>5.78</v>
      </c>
      <c r="U24" s="30">
        <v>769.11</v>
      </c>
      <c r="V24" s="30">
        <v>945.04</v>
      </c>
      <c r="W24" s="30">
        <v>82.02</v>
      </c>
      <c r="X24" s="30">
        <v>94.98</v>
      </c>
      <c r="Y24" s="30">
        <v>432.01</v>
      </c>
      <c r="Z24" s="30">
        <v>4.74</v>
      </c>
      <c r="AA24" s="30">
        <v>45.53</v>
      </c>
      <c r="AB24" s="30">
        <v>7675.57</v>
      </c>
      <c r="AC24" s="30">
        <v>1428.6</v>
      </c>
      <c r="AD24" s="30">
        <v>5.26</v>
      </c>
      <c r="AE24" s="30">
        <v>0.53</v>
      </c>
      <c r="AF24" s="30">
        <v>0.28999999999999998</v>
      </c>
      <c r="AG24" s="30">
        <v>4.41</v>
      </c>
      <c r="AH24" s="30">
        <v>10.119999999999999</v>
      </c>
      <c r="AI24" s="30">
        <v>12.61</v>
      </c>
      <c r="AJ24" s="30">
        <v>0</v>
      </c>
      <c r="AK24" s="30">
        <v>1205.3699999999999</v>
      </c>
      <c r="AL24" s="30">
        <v>1050.6300000000001</v>
      </c>
      <c r="AM24" s="30">
        <v>1612.4</v>
      </c>
      <c r="AN24" s="30">
        <v>1471.68</v>
      </c>
      <c r="AO24" s="30">
        <v>468.64</v>
      </c>
      <c r="AP24" s="30">
        <v>888.32</v>
      </c>
      <c r="AQ24" s="30">
        <v>296.77</v>
      </c>
      <c r="AR24" s="30">
        <v>1048.27</v>
      </c>
      <c r="AS24" s="30">
        <v>1107.58</v>
      </c>
      <c r="AT24" s="30">
        <v>1270.8</v>
      </c>
      <c r="AU24" s="30">
        <v>1882.89</v>
      </c>
      <c r="AV24" s="30">
        <v>693.13</v>
      </c>
      <c r="AW24" s="30">
        <v>981.72</v>
      </c>
      <c r="AX24" s="30">
        <v>4993.79</v>
      </c>
      <c r="AY24" s="30">
        <v>144.22999999999999</v>
      </c>
      <c r="AZ24" s="30">
        <v>1453.21</v>
      </c>
      <c r="BA24" s="30">
        <v>1037.8599999999999</v>
      </c>
      <c r="BB24" s="30">
        <v>740.09</v>
      </c>
      <c r="BC24" s="30">
        <v>370.8</v>
      </c>
      <c r="BD24" s="30">
        <v>0.14000000000000001</v>
      </c>
      <c r="BE24" s="30">
        <v>0.03</v>
      </c>
      <c r="BF24" s="30">
        <v>0.03</v>
      </c>
      <c r="BG24" s="30">
        <v>7.0000000000000007E-2</v>
      </c>
      <c r="BH24" s="30">
        <v>0.09</v>
      </c>
      <c r="BI24" s="30">
        <v>0.28999999999999998</v>
      </c>
      <c r="BJ24" s="30">
        <v>0</v>
      </c>
      <c r="BK24" s="30">
        <v>1.6</v>
      </c>
      <c r="BL24" s="30">
        <v>0</v>
      </c>
      <c r="BM24" s="30">
        <v>0.6</v>
      </c>
      <c r="BN24" s="30">
        <v>0.03</v>
      </c>
      <c r="BO24" s="30">
        <v>0.05</v>
      </c>
      <c r="BP24" s="30">
        <v>0</v>
      </c>
      <c r="BQ24" s="30">
        <v>0.03</v>
      </c>
      <c r="BR24" s="30">
        <v>0.11</v>
      </c>
      <c r="BS24" s="30">
        <v>2.76</v>
      </c>
      <c r="BT24" s="30">
        <v>0</v>
      </c>
      <c r="BU24" s="30">
        <v>0</v>
      </c>
      <c r="BV24" s="30">
        <v>4.87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714.98</v>
      </c>
      <c r="CC24" s="29">
        <f>SUM($CC$16:$CC$23)</f>
        <v>91.35</v>
      </c>
      <c r="CD24" s="27">
        <f>$I$24/$I$49*100</f>
        <v>22.488204673222214</v>
      </c>
      <c r="CE24" s="27">
        <v>1324.79</v>
      </c>
      <c r="CG24" s="27">
        <v>35.65</v>
      </c>
      <c r="CH24" s="27">
        <v>25.57</v>
      </c>
      <c r="CI24" s="27">
        <v>30.61</v>
      </c>
      <c r="CJ24" s="27">
        <v>5588.22</v>
      </c>
      <c r="CK24" s="27">
        <v>2890.69</v>
      </c>
      <c r="CL24" s="27">
        <v>4239.46</v>
      </c>
      <c r="CM24" s="27">
        <v>52.48</v>
      </c>
      <c r="CN24" s="27">
        <v>37.19</v>
      </c>
      <c r="CO24" s="27">
        <v>44.87</v>
      </c>
      <c r="CP24" s="27">
        <v>7.8</v>
      </c>
      <c r="CQ24" s="27">
        <v>1.45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"16/1"</f>
        <v>16/1</v>
      </c>
      <c r="B27" s="20" t="s">
        <v>108</v>
      </c>
      <c r="C27" s="21" t="str">
        <f>"50"</f>
        <v>50</v>
      </c>
      <c r="D27" s="21">
        <v>16</v>
      </c>
      <c r="E27" s="21">
        <v>0</v>
      </c>
      <c r="F27" s="21">
        <v>15</v>
      </c>
      <c r="G27" s="21">
        <v>0</v>
      </c>
      <c r="H27" s="21">
        <v>30.5</v>
      </c>
      <c r="I27" s="21">
        <v>314.89999999999998</v>
      </c>
      <c r="J27" s="22">
        <v>0</v>
      </c>
      <c r="K27" s="22">
        <v>0</v>
      </c>
      <c r="L27" s="22">
        <v>0</v>
      </c>
      <c r="M27" s="22">
        <v>0</v>
      </c>
      <c r="N27" s="22">
        <v>30.5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10.83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9.02</v>
      </c>
    </row>
    <row r="28" spans="1:96" s="27" customFormat="1" ht="11.4">
      <c r="B28" s="28" t="s">
        <v>109</v>
      </c>
      <c r="C28" s="29"/>
      <c r="D28" s="29">
        <v>17</v>
      </c>
      <c r="E28" s="29">
        <v>0</v>
      </c>
      <c r="F28" s="29">
        <v>15.2</v>
      </c>
      <c r="G28" s="29">
        <v>0</v>
      </c>
      <c r="H28" s="29">
        <v>51.1</v>
      </c>
      <c r="I28" s="29">
        <v>401.38</v>
      </c>
      <c r="J28" s="30">
        <v>0</v>
      </c>
      <c r="K28" s="30">
        <v>0</v>
      </c>
      <c r="L28" s="30">
        <v>0</v>
      </c>
      <c r="M28" s="30">
        <v>0</v>
      </c>
      <c r="N28" s="30">
        <v>50.3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21.92</v>
      </c>
      <c r="CD28" s="27">
        <f>$I$28/$I$49*100</f>
        <v>10.991081281644746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"200"</f>
        <v>200</v>
      </c>
      <c r="B31" s="24" t="s">
        <v>93</v>
      </c>
      <c r="C31" s="25" t="str">
        <f>"180"</f>
        <v>180</v>
      </c>
      <c r="D31" s="25">
        <v>5.53</v>
      </c>
      <c r="E31" s="25">
        <v>2.6</v>
      </c>
      <c r="F31" s="25">
        <v>7.4</v>
      </c>
      <c r="G31" s="25">
        <v>0.7</v>
      </c>
      <c r="H31" s="25">
        <v>30.35</v>
      </c>
      <c r="I31" s="25">
        <v>208.68236532467535</v>
      </c>
      <c r="J31" s="26">
        <v>4.41</v>
      </c>
      <c r="K31" s="26">
        <v>0.12</v>
      </c>
      <c r="L31" s="26">
        <v>0</v>
      </c>
      <c r="M31" s="26">
        <v>0</v>
      </c>
      <c r="N31" s="26">
        <v>8.8800000000000008</v>
      </c>
      <c r="O31" s="26">
        <v>20.47</v>
      </c>
      <c r="P31" s="26">
        <v>1</v>
      </c>
      <c r="Q31" s="26">
        <v>0</v>
      </c>
      <c r="R31" s="26">
        <v>0</v>
      </c>
      <c r="S31" s="26">
        <v>0.09</v>
      </c>
      <c r="T31" s="26">
        <v>0.94</v>
      </c>
      <c r="U31" s="26">
        <v>48.56</v>
      </c>
      <c r="V31" s="26">
        <v>182.13</v>
      </c>
      <c r="W31" s="26">
        <v>111.7</v>
      </c>
      <c r="X31" s="26">
        <v>32.520000000000003</v>
      </c>
      <c r="Y31" s="26">
        <v>134.18</v>
      </c>
      <c r="Z31" s="26">
        <v>0.71</v>
      </c>
      <c r="AA31" s="26">
        <v>45.68</v>
      </c>
      <c r="AB31" s="26">
        <v>29.07</v>
      </c>
      <c r="AC31" s="26">
        <v>50.96</v>
      </c>
      <c r="AD31" s="26">
        <v>0.16</v>
      </c>
      <c r="AE31" s="26">
        <v>0.1</v>
      </c>
      <c r="AF31" s="26">
        <v>0.14000000000000001</v>
      </c>
      <c r="AG31" s="26">
        <v>0.51</v>
      </c>
      <c r="AH31" s="26">
        <v>2</v>
      </c>
      <c r="AI31" s="26">
        <v>0.47</v>
      </c>
      <c r="AJ31" s="26">
        <v>0</v>
      </c>
      <c r="AK31" s="26">
        <v>284.24</v>
      </c>
      <c r="AL31" s="26">
        <v>263.18</v>
      </c>
      <c r="AM31" s="26">
        <v>595.74</v>
      </c>
      <c r="AN31" s="26">
        <v>283.39</v>
      </c>
      <c r="AO31" s="26">
        <v>138.99</v>
      </c>
      <c r="AP31" s="26">
        <v>218.4</v>
      </c>
      <c r="AQ31" s="26">
        <v>84.07</v>
      </c>
      <c r="AR31" s="26">
        <v>281.2</v>
      </c>
      <c r="AS31" s="26">
        <v>239.34</v>
      </c>
      <c r="AT31" s="26">
        <v>143.87</v>
      </c>
      <c r="AU31" s="26">
        <v>187.59</v>
      </c>
      <c r="AV31" s="26">
        <v>69.069999999999993</v>
      </c>
      <c r="AW31" s="26">
        <v>96.23</v>
      </c>
      <c r="AX31" s="26">
        <v>550.54</v>
      </c>
      <c r="AY31" s="26">
        <v>0</v>
      </c>
      <c r="AZ31" s="26">
        <v>185.94</v>
      </c>
      <c r="BA31" s="26">
        <v>167.22</v>
      </c>
      <c r="BB31" s="26">
        <v>274.69</v>
      </c>
      <c r="BC31" s="26">
        <v>73.099999999999994</v>
      </c>
      <c r="BD31" s="26">
        <v>0.17</v>
      </c>
      <c r="BE31" s="26">
        <v>0.04</v>
      </c>
      <c r="BF31" s="26">
        <v>0.03</v>
      </c>
      <c r="BG31" s="26">
        <v>0.09</v>
      </c>
      <c r="BH31" s="26">
        <v>0.11</v>
      </c>
      <c r="BI31" s="26">
        <v>0.37</v>
      </c>
      <c r="BJ31" s="26">
        <v>0</v>
      </c>
      <c r="BK31" s="26">
        <v>1.22</v>
      </c>
      <c r="BL31" s="26">
        <v>0</v>
      </c>
      <c r="BM31" s="26">
        <v>0.37</v>
      </c>
      <c r="BN31" s="26">
        <v>0</v>
      </c>
      <c r="BO31" s="26">
        <v>0</v>
      </c>
      <c r="BP31" s="26">
        <v>0</v>
      </c>
      <c r="BQ31" s="26">
        <v>0.04</v>
      </c>
      <c r="BR31" s="26">
        <v>0.14000000000000001</v>
      </c>
      <c r="BS31" s="26">
        <v>1.2</v>
      </c>
      <c r="BT31" s="26">
        <v>0</v>
      </c>
      <c r="BU31" s="26">
        <v>0</v>
      </c>
      <c r="BV31" s="26">
        <v>0.38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85.16</v>
      </c>
      <c r="CC31" s="25">
        <v>19.420000000000002</v>
      </c>
      <c r="CE31" s="23">
        <v>50.53</v>
      </c>
      <c r="CG31" s="23">
        <v>7.94</v>
      </c>
      <c r="CH31" s="23">
        <v>2.54</v>
      </c>
      <c r="CI31" s="23">
        <v>5.24</v>
      </c>
      <c r="CJ31" s="23">
        <v>1421.81</v>
      </c>
      <c r="CK31" s="23">
        <v>642.23</v>
      </c>
      <c r="CL31" s="23">
        <v>1032.02</v>
      </c>
      <c r="CM31" s="23">
        <v>13.95</v>
      </c>
      <c r="CN31" s="23">
        <v>4.79</v>
      </c>
      <c r="CO31" s="23">
        <v>9.3699999999999992</v>
      </c>
      <c r="CP31" s="23">
        <v>4.38</v>
      </c>
      <c r="CQ31" s="23">
        <v>0</v>
      </c>
      <c r="CR31" s="23">
        <v>11.77</v>
      </c>
    </row>
    <row r="32" spans="1:96" s="23" customFormat="1" ht="24">
      <c r="A32" s="23" t="str">
        <f>"5/6"</f>
        <v>5/6</v>
      </c>
      <c r="B32" s="24" t="s">
        <v>94</v>
      </c>
      <c r="C32" s="25" t="str">
        <f>"130"</f>
        <v>130</v>
      </c>
      <c r="D32" s="25">
        <v>11.12</v>
      </c>
      <c r="E32" s="25">
        <v>10.02</v>
      </c>
      <c r="F32" s="25">
        <v>10.16</v>
      </c>
      <c r="G32" s="25">
        <v>1.42</v>
      </c>
      <c r="H32" s="25">
        <v>8.1</v>
      </c>
      <c r="I32" s="25">
        <v>163.37867866666667</v>
      </c>
      <c r="J32" s="26">
        <v>4.07</v>
      </c>
      <c r="K32" s="26">
        <v>0.85</v>
      </c>
      <c r="L32" s="26">
        <v>0</v>
      </c>
      <c r="M32" s="26">
        <v>0</v>
      </c>
      <c r="N32" s="26">
        <v>3.79</v>
      </c>
      <c r="O32" s="26">
        <v>1.7</v>
      </c>
      <c r="P32" s="26">
        <v>2.61</v>
      </c>
      <c r="Q32" s="26">
        <v>0</v>
      </c>
      <c r="R32" s="26">
        <v>0</v>
      </c>
      <c r="S32" s="26">
        <v>0.28999999999999998</v>
      </c>
      <c r="T32" s="26">
        <v>2.63</v>
      </c>
      <c r="U32" s="26">
        <v>630.73</v>
      </c>
      <c r="V32" s="26">
        <v>173.67</v>
      </c>
      <c r="W32" s="26">
        <v>155.02000000000001</v>
      </c>
      <c r="X32" s="26">
        <v>24.05</v>
      </c>
      <c r="Y32" s="26">
        <v>192.38</v>
      </c>
      <c r="Z32" s="26">
        <v>1.62</v>
      </c>
      <c r="AA32" s="26">
        <v>97.98</v>
      </c>
      <c r="AB32" s="26">
        <v>181.8</v>
      </c>
      <c r="AC32" s="26">
        <v>201.27</v>
      </c>
      <c r="AD32" s="26">
        <v>1.05</v>
      </c>
      <c r="AE32" s="26">
        <v>0.09</v>
      </c>
      <c r="AF32" s="26">
        <v>0.28000000000000003</v>
      </c>
      <c r="AG32" s="26">
        <v>0.46</v>
      </c>
      <c r="AH32" s="26">
        <v>3.55</v>
      </c>
      <c r="AI32" s="26">
        <v>2.57</v>
      </c>
      <c r="AJ32" s="26">
        <v>0</v>
      </c>
      <c r="AK32" s="26">
        <v>681.09</v>
      </c>
      <c r="AL32" s="26">
        <v>517.82000000000005</v>
      </c>
      <c r="AM32" s="26">
        <v>934.81</v>
      </c>
      <c r="AN32" s="26">
        <v>790.98</v>
      </c>
      <c r="AO32" s="26">
        <v>300.87</v>
      </c>
      <c r="AP32" s="26">
        <v>513.51</v>
      </c>
      <c r="AQ32" s="26">
        <v>196.06</v>
      </c>
      <c r="AR32" s="26">
        <v>556.51</v>
      </c>
      <c r="AS32" s="26">
        <v>479.02</v>
      </c>
      <c r="AT32" s="26">
        <v>638.37</v>
      </c>
      <c r="AU32" s="26">
        <v>982.92</v>
      </c>
      <c r="AV32" s="26">
        <v>337.94</v>
      </c>
      <c r="AW32" s="26">
        <v>326.14999999999998</v>
      </c>
      <c r="AX32" s="26">
        <v>1480.7</v>
      </c>
      <c r="AY32" s="26">
        <v>6.84</v>
      </c>
      <c r="AZ32" s="26">
        <v>490.33</v>
      </c>
      <c r="BA32" s="26">
        <v>653.22</v>
      </c>
      <c r="BB32" s="26">
        <v>480.09</v>
      </c>
      <c r="BC32" s="26">
        <v>188.12</v>
      </c>
      <c r="BD32" s="26">
        <v>0</v>
      </c>
      <c r="BE32" s="26">
        <v>0.01</v>
      </c>
      <c r="BF32" s="26">
        <v>0.03</v>
      </c>
      <c r="BG32" s="26">
        <v>0.11</v>
      </c>
      <c r="BH32" s="26">
        <v>0.1</v>
      </c>
      <c r="BI32" s="26">
        <v>0.21</v>
      </c>
      <c r="BJ32" s="26">
        <v>0.02</v>
      </c>
      <c r="BK32" s="26">
        <v>0.6</v>
      </c>
      <c r="BL32" s="26">
        <v>0.02</v>
      </c>
      <c r="BM32" s="26">
        <v>0.34</v>
      </c>
      <c r="BN32" s="26">
        <v>0.02</v>
      </c>
      <c r="BO32" s="26">
        <v>0.01</v>
      </c>
      <c r="BP32" s="26">
        <v>0</v>
      </c>
      <c r="BQ32" s="26">
        <v>0.03</v>
      </c>
      <c r="BR32" s="26">
        <v>0.04</v>
      </c>
      <c r="BS32" s="26">
        <v>0.85</v>
      </c>
      <c r="BT32" s="26">
        <v>0</v>
      </c>
      <c r="BU32" s="26">
        <v>0</v>
      </c>
      <c r="BV32" s="26">
        <v>0.83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126.73</v>
      </c>
      <c r="CC32" s="25">
        <v>56.09</v>
      </c>
      <c r="CE32" s="23">
        <v>128.28</v>
      </c>
      <c r="CG32" s="23">
        <v>41.38</v>
      </c>
      <c r="CH32" s="23">
        <v>23.69</v>
      </c>
      <c r="CI32" s="23">
        <v>32.53</v>
      </c>
      <c r="CJ32" s="23">
        <v>2405.4699999999998</v>
      </c>
      <c r="CK32" s="23">
        <v>1523.8</v>
      </c>
      <c r="CL32" s="23">
        <v>1964.63</v>
      </c>
      <c r="CM32" s="23">
        <v>12.08</v>
      </c>
      <c r="CN32" s="23">
        <v>5.89</v>
      </c>
      <c r="CO32" s="23">
        <v>8.98</v>
      </c>
      <c r="CP32" s="23">
        <v>0</v>
      </c>
      <c r="CQ32" s="23">
        <v>0.65</v>
      </c>
      <c r="CR32" s="23">
        <v>34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698.46</v>
      </c>
      <c r="CK33" s="23">
        <v>269.08999999999997</v>
      </c>
      <c r="CL33" s="23">
        <v>483.77</v>
      </c>
      <c r="CM33" s="23">
        <v>5.59</v>
      </c>
      <c r="CN33" s="23">
        <v>5.59</v>
      </c>
      <c r="CO33" s="23">
        <v>5.59</v>
      </c>
      <c r="CP33" s="23">
        <v>0</v>
      </c>
      <c r="CQ33" s="23">
        <v>0</v>
      </c>
      <c r="CR33" s="23">
        <v>2.33</v>
      </c>
    </row>
    <row r="34" spans="1:96" s="19" customFormat="1" ht="24">
      <c r="A34" s="19" t="str">
        <f>"32/10"</f>
        <v>32/10</v>
      </c>
      <c r="B34" s="20" t="s">
        <v>96</v>
      </c>
      <c r="C34" s="21" t="str">
        <f>"200"</f>
        <v>200</v>
      </c>
      <c r="D34" s="21">
        <v>3.14</v>
      </c>
      <c r="E34" s="21">
        <v>2.84</v>
      </c>
      <c r="F34" s="21">
        <v>3.21</v>
      </c>
      <c r="G34" s="21">
        <v>7.0000000000000007E-2</v>
      </c>
      <c r="H34" s="21">
        <v>9.5</v>
      </c>
      <c r="I34" s="21">
        <v>77.788600000000002</v>
      </c>
      <c r="J34" s="22">
        <v>2</v>
      </c>
      <c r="K34" s="22">
        <v>0</v>
      </c>
      <c r="L34" s="22">
        <v>0</v>
      </c>
      <c r="M34" s="22">
        <v>0</v>
      </c>
      <c r="N34" s="22">
        <v>9.5</v>
      </c>
      <c r="O34" s="22">
        <v>0</v>
      </c>
      <c r="P34" s="22">
        <v>0</v>
      </c>
      <c r="Q34" s="22">
        <v>0</v>
      </c>
      <c r="R34" s="22">
        <v>0</v>
      </c>
      <c r="S34" s="22">
        <v>0.1</v>
      </c>
      <c r="T34" s="22">
        <v>0.71</v>
      </c>
      <c r="U34" s="22">
        <v>49.55</v>
      </c>
      <c r="V34" s="22">
        <v>144.69</v>
      </c>
      <c r="W34" s="22">
        <v>116.55</v>
      </c>
      <c r="X34" s="22">
        <v>13.3</v>
      </c>
      <c r="Y34" s="22">
        <v>83.7</v>
      </c>
      <c r="Z34" s="22">
        <v>0.11</v>
      </c>
      <c r="AA34" s="22">
        <v>20</v>
      </c>
      <c r="AB34" s="22">
        <v>9</v>
      </c>
      <c r="AC34" s="22">
        <v>22</v>
      </c>
      <c r="AD34" s="22">
        <v>0</v>
      </c>
      <c r="AE34" s="22">
        <v>0.03</v>
      </c>
      <c r="AF34" s="22">
        <v>0.14000000000000001</v>
      </c>
      <c r="AG34" s="22">
        <v>0.09</v>
      </c>
      <c r="AH34" s="22">
        <v>0.8</v>
      </c>
      <c r="AI34" s="22">
        <v>0.52</v>
      </c>
      <c r="AJ34" s="22">
        <v>0</v>
      </c>
      <c r="AK34" s="22">
        <v>159.74</v>
      </c>
      <c r="AL34" s="22">
        <v>157.78</v>
      </c>
      <c r="AM34" s="22">
        <v>270.48</v>
      </c>
      <c r="AN34" s="22">
        <v>217.56</v>
      </c>
      <c r="AO34" s="22">
        <v>72.52</v>
      </c>
      <c r="AP34" s="22">
        <v>127.4</v>
      </c>
      <c r="AQ34" s="22">
        <v>42.14</v>
      </c>
      <c r="AR34" s="22">
        <v>143.08000000000001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180.32</v>
      </c>
      <c r="BC34" s="22">
        <v>25.48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198.55</v>
      </c>
      <c r="CC34" s="21">
        <v>13.02</v>
      </c>
      <c r="CE34" s="19">
        <v>21.5</v>
      </c>
      <c r="CG34" s="19">
        <v>13.77</v>
      </c>
      <c r="CH34" s="19">
        <v>4.93</v>
      </c>
      <c r="CI34" s="19">
        <v>9.35</v>
      </c>
      <c r="CJ34" s="19">
        <v>1007.44</v>
      </c>
      <c r="CK34" s="19">
        <v>363.11</v>
      </c>
      <c r="CL34" s="19">
        <v>685.28</v>
      </c>
      <c r="CM34" s="19">
        <v>41.81</v>
      </c>
      <c r="CN34" s="19">
        <v>19.5</v>
      </c>
      <c r="CO34" s="19">
        <v>30.66</v>
      </c>
      <c r="CP34" s="19">
        <v>5</v>
      </c>
      <c r="CQ34" s="19">
        <v>0</v>
      </c>
      <c r="CR34" s="19">
        <v>7.89</v>
      </c>
    </row>
    <row r="35" spans="1:96" s="27" customFormat="1" ht="11.4">
      <c r="B35" s="28" t="s">
        <v>111</v>
      </c>
      <c r="C35" s="29"/>
      <c r="D35" s="29">
        <v>23.1</v>
      </c>
      <c r="E35" s="29">
        <v>15.45</v>
      </c>
      <c r="F35" s="29">
        <v>21.09</v>
      </c>
      <c r="G35" s="29">
        <v>2.52</v>
      </c>
      <c r="H35" s="29">
        <v>71.400000000000006</v>
      </c>
      <c r="I35" s="29">
        <v>561.79999999999995</v>
      </c>
      <c r="J35" s="30">
        <v>10.48</v>
      </c>
      <c r="K35" s="30">
        <v>0.96</v>
      </c>
      <c r="L35" s="30">
        <v>0</v>
      </c>
      <c r="M35" s="30">
        <v>0</v>
      </c>
      <c r="N35" s="30">
        <v>22.71</v>
      </c>
      <c r="O35" s="30">
        <v>44.98</v>
      </c>
      <c r="P35" s="30">
        <v>3.71</v>
      </c>
      <c r="Q35" s="30">
        <v>0</v>
      </c>
      <c r="R35" s="30">
        <v>0</v>
      </c>
      <c r="S35" s="30">
        <v>0.48</v>
      </c>
      <c r="T35" s="30">
        <v>5.17</v>
      </c>
      <c r="U35" s="30">
        <v>728.84</v>
      </c>
      <c r="V35" s="30">
        <v>500.49</v>
      </c>
      <c r="W35" s="30">
        <v>383.26</v>
      </c>
      <c r="X35" s="30">
        <v>69.87</v>
      </c>
      <c r="Y35" s="30">
        <v>410.26</v>
      </c>
      <c r="Z35" s="30">
        <v>2.44</v>
      </c>
      <c r="AA35" s="30">
        <v>163.66</v>
      </c>
      <c r="AB35" s="30">
        <v>219.86</v>
      </c>
      <c r="AC35" s="30">
        <v>274.23</v>
      </c>
      <c r="AD35" s="30">
        <v>1.21</v>
      </c>
      <c r="AE35" s="30">
        <v>0.22</v>
      </c>
      <c r="AF35" s="30">
        <v>0.55000000000000004</v>
      </c>
      <c r="AG35" s="30">
        <v>1.05</v>
      </c>
      <c r="AH35" s="30">
        <v>6.35</v>
      </c>
      <c r="AI35" s="30">
        <v>3.56</v>
      </c>
      <c r="AJ35" s="30">
        <v>0</v>
      </c>
      <c r="AK35" s="30">
        <v>1284.72</v>
      </c>
      <c r="AL35" s="30">
        <v>1104.95</v>
      </c>
      <c r="AM35" s="30">
        <v>2055.5</v>
      </c>
      <c r="AN35" s="30">
        <v>1376.32</v>
      </c>
      <c r="AO35" s="30">
        <v>562.4</v>
      </c>
      <c r="AP35" s="30">
        <v>959.36</v>
      </c>
      <c r="AQ35" s="30">
        <v>360.11</v>
      </c>
      <c r="AR35" s="30">
        <v>1161.75</v>
      </c>
      <c r="AS35" s="30">
        <v>830.59</v>
      </c>
      <c r="AT35" s="30">
        <v>938.85</v>
      </c>
      <c r="AU35" s="30">
        <v>1299.7</v>
      </c>
      <c r="AV35" s="30">
        <v>474.87</v>
      </c>
      <c r="AW35" s="30">
        <v>542.44000000000005</v>
      </c>
      <c r="AX35" s="30">
        <v>3035.22</v>
      </c>
      <c r="AY35" s="30">
        <v>6.84</v>
      </c>
      <c r="AZ35" s="30">
        <v>1003.38</v>
      </c>
      <c r="BA35" s="30">
        <v>962.69</v>
      </c>
      <c r="BB35" s="30">
        <v>1029.49</v>
      </c>
      <c r="BC35" s="30">
        <v>361.52</v>
      </c>
      <c r="BD35" s="30">
        <v>0.17</v>
      </c>
      <c r="BE35" s="30">
        <v>0.05</v>
      </c>
      <c r="BF35" s="30">
        <v>7.0000000000000007E-2</v>
      </c>
      <c r="BG35" s="30">
        <v>0.2</v>
      </c>
      <c r="BH35" s="30">
        <v>0.21</v>
      </c>
      <c r="BI35" s="30">
        <v>0.57999999999999996</v>
      </c>
      <c r="BJ35" s="30">
        <v>0.02</v>
      </c>
      <c r="BK35" s="30">
        <v>1.86</v>
      </c>
      <c r="BL35" s="30">
        <v>0.02</v>
      </c>
      <c r="BM35" s="30">
        <v>0.71</v>
      </c>
      <c r="BN35" s="30">
        <v>0.02</v>
      </c>
      <c r="BO35" s="30">
        <v>0.01</v>
      </c>
      <c r="BP35" s="30">
        <v>0</v>
      </c>
      <c r="BQ35" s="30">
        <v>7.0000000000000007E-2</v>
      </c>
      <c r="BR35" s="30">
        <v>0.18</v>
      </c>
      <c r="BS35" s="30">
        <v>2.08</v>
      </c>
      <c r="BT35" s="30">
        <v>0</v>
      </c>
      <c r="BU35" s="30">
        <v>0</v>
      </c>
      <c r="BV35" s="30">
        <v>1.35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429.98</v>
      </c>
      <c r="CC35" s="29">
        <f>SUM($CC$30:$CC$34)</f>
        <v>91.33</v>
      </c>
      <c r="CD35" s="27">
        <f>$I$35/$I$49*100</f>
        <v>15.383899207803125</v>
      </c>
      <c r="CE35" s="27">
        <v>200.3</v>
      </c>
      <c r="CG35" s="27">
        <v>63.09</v>
      </c>
      <c r="CH35" s="27">
        <v>31.16</v>
      </c>
      <c r="CI35" s="27">
        <v>47.12</v>
      </c>
      <c r="CJ35" s="27">
        <v>5533.17</v>
      </c>
      <c r="CK35" s="27">
        <v>2798.23</v>
      </c>
      <c r="CL35" s="27">
        <v>4165.7</v>
      </c>
      <c r="CM35" s="27">
        <v>73.430000000000007</v>
      </c>
      <c r="CN35" s="27">
        <v>35.76</v>
      </c>
      <c r="CO35" s="27">
        <v>54.6</v>
      </c>
      <c r="CP35" s="27">
        <v>9.3800000000000008</v>
      </c>
      <c r="CQ35" s="27">
        <v>0.65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"16/1"</f>
        <v>16/1</v>
      </c>
      <c r="B37" s="24" t="s">
        <v>99</v>
      </c>
      <c r="C37" s="25" t="str">
        <f>"100"</f>
        <v>100</v>
      </c>
      <c r="D37" s="25">
        <v>1.17</v>
      </c>
      <c r="E37" s="25">
        <v>0</v>
      </c>
      <c r="F37" s="25">
        <v>5.96</v>
      </c>
      <c r="G37" s="25">
        <v>5.96</v>
      </c>
      <c r="H37" s="25">
        <v>11.32</v>
      </c>
      <c r="I37" s="25">
        <v>98.34966399999999</v>
      </c>
      <c r="J37" s="26">
        <v>0.75</v>
      </c>
      <c r="K37" s="26">
        <v>3.9</v>
      </c>
      <c r="L37" s="26">
        <v>0</v>
      </c>
      <c r="M37" s="26">
        <v>0</v>
      </c>
      <c r="N37" s="26">
        <v>8.9700000000000006</v>
      </c>
      <c r="O37" s="26">
        <v>0.18</v>
      </c>
      <c r="P37" s="26">
        <v>2.16</v>
      </c>
      <c r="Q37" s="26">
        <v>0</v>
      </c>
      <c r="R37" s="26">
        <v>0</v>
      </c>
      <c r="S37" s="26">
        <v>0.27</v>
      </c>
      <c r="T37" s="26">
        <v>0.9</v>
      </c>
      <c r="U37" s="26">
        <v>18.96</v>
      </c>
      <c r="V37" s="26">
        <v>180.41</v>
      </c>
      <c r="W37" s="26">
        <v>24.43</v>
      </c>
      <c r="X37" s="26">
        <v>34.26</v>
      </c>
      <c r="Y37" s="26">
        <v>49.71</v>
      </c>
      <c r="Z37" s="26">
        <v>0.64</v>
      </c>
      <c r="AA37" s="26">
        <v>0</v>
      </c>
      <c r="AB37" s="26">
        <v>10819.2</v>
      </c>
      <c r="AC37" s="26">
        <v>1840</v>
      </c>
      <c r="AD37" s="26">
        <v>3.01</v>
      </c>
      <c r="AE37" s="26">
        <v>0.05</v>
      </c>
      <c r="AF37" s="26">
        <v>0.06</v>
      </c>
      <c r="AG37" s="26">
        <v>0.9</v>
      </c>
      <c r="AH37" s="26">
        <v>1.01</v>
      </c>
      <c r="AI37" s="26">
        <v>4.51</v>
      </c>
      <c r="AJ37" s="26">
        <v>0</v>
      </c>
      <c r="AK37" s="26">
        <v>38.770000000000003</v>
      </c>
      <c r="AL37" s="26">
        <v>31.56</v>
      </c>
      <c r="AM37" s="26">
        <v>39.67</v>
      </c>
      <c r="AN37" s="26">
        <v>34.26</v>
      </c>
      <c r="AO37" s="26">
        <v>8.11</v>
      </c>
      <c r="AP37" s="26">
        <v>28.85</v>
      </c>
      <c r="AQ37" s="26">
        <v>7.21</v>
      </c>
      <c r="AR37" s="26">
        <v>27.95</v>
      </c>
      <c r="AS37" s="26">
        <v>43.28</v>
      </c>
      <c r="AT37" s="26">
        <v>36.97</v>
      </c>
      <c r="AU37" s="26">
        <v>121.72</v>
      </c>
      <c r="AV37" s="26">
        <v>12.62</v>
      </c>
      <c r="AW37" s="26">
        <v>26.15</v>
      </c>
      <c r="AX37" s="26">
        <v>211.88</v>
      </c>
      <c r="AY37" s="26">
        <v>0</v>
      </c>
      <c r="AZ37" s="26">
        <v>27.05</v>
      </c>
      <c r="BA37" s="26">
        <v>29.75</v>
      </c>
      <c r="BB37" s="26">
        <v>16.23</v>
      </c>
      <c r="BC37" s="26">
        <v>10.82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80.97</v>
      </c>
      <c r="CC37" s="25">
        <v>10.1</v>
      </c>
      <c r="CE37" s="23">
        <v>1803.2</v>
      </c>
      <c r="CG37" s="23">
        <v>3.67</v>
      </c>
      <c r="CH37" s="23">
        <v>3.54</v>
      </c>
      <c r="CI37" s="23">
        <v>3.61</v>
      </c>
      <c r="CJ37" s="23">
        <v>614.63</v>
      </c>
      <c r="CK37" s="23">
        <v>146.19</v>
      </c>
      <c r="CL37" s="23">
        <v>380.41</v>
      </c>
      <c r="CM37" s="23">
        <v>3.23</v>
      </c>
      <c r="CN37" s="23">
        <v>1.89</v>
      </c>
      <c r="CO37" s="23">
        <v>2.56</v>
      </c>
      <c r="CP37" s="23">
        <v>3</v>
      </c>
      <c r="CQ37" s="23">
        <v>0</v>
      </c>
      <c r="CR37" s="23">
        <v>6.12</v>
      </c>
    </row>
    <row r="38" spans="1:96" s="23" customFormat="1">
      <c r="A38" s="23" t="str">
        <f>"80"</f>
        <v>80</v>
      </c>
      <c r="B38" s="24" t="s">
        <v>100</v>
      </c>
      <c r="C38" s="25" t="str">
        <f>"250"</f>
        <v>250</v>
      </c>
      <c r="D38" s="25">
        <v>3.9</v>
      </c>
      <c r="E38" s="25">
        <v>2.16</v>
      </c>
      <c r="F38" s="25">
        <v>4.0199999999999996</v>
      </c>
      <c r="G38" s="25">
        <v>1.68</v>
      </c>
      <c r="H38" s="25">
        <v>14.59</v>
      </c>
      <c r="I38" s="25">
        <v>108.36923560599999</v>
      </c>
      <c r="J38" s="26">
        <v>1.34</v>
      </c>
      <c r="K38" s="26">
        <v>0.98</v>
      </c>
      <c r="L38" s="26">
        <v>0</v>
      </c>
      <c r="M38" s="26">
        <v>0</v>
      </c>
      <c r="N38" s="26">
        <v>2.78</v>
      </c>
      <c r="O38" s="26">
        <v>10.27</v>
      </c>
      <c r="P38" s="26">
        <v>1.54</v>
      </c>
      <c r="Q38" s="26">
        <v>0</v>
      </c>
      <c r="R38" s="26">
        <v>0</v>
      </c>
      <c r="S38" s="26">
        <v>0.26</v>
      </c>
      <c r="T38" s="26">
        <v>2.52</v>
      </c>
      <c r="U38" s="26">
        <v>516.17999999999995</v>
      </c>
      <c r="V38" s="26">
        <v>442.34</v>
      </c>
      <c r="W38" s="26">
        <v>29.81</v>
      </c>
      <c r="X38" s="26">
        <v>23.41</v>
      </c>
      <c r="Y38" s="26">
        <v>82.12</v>
      </c>
      <c r="Z38" s="26">
        <v>1.1599999999999999</v>
      </c>
      <c r="AA38" s="26">
        <v>29.25</v>
      </c>
      <c r="AB38" s="26">
        <v>1320.46</v>
      </c>
      <c r="AC38" s="26">
        <v>347.14</v>
      </c>
      <c r="AD38" s="26">
        <v>0.93</v>
      </c>
      <c r="AE38" s="26">
        <v>0.08</v>
      </c>
      <c r="AF38" s="26">
        <v>0.12</v>
      </c>
      <c r="AG38" s="26">
        <v>0.93</v>
      </c>
      <c r="AH38" s="26">
        <v>2.21</v>
      </c>
      <c r="AI38" s="26">
        <v>6.29</v>
      </c>
      <c r="AJ38" s="26">
        <v>0</v>
      </c>
      <c r="AK38" s="26">
        <v>146.82</v>
      </c>
      <c r="AL38" s="26">
        <v>128.34</v>
      </c>
      <c r="AM38" s="26">
        <v>213.96</v>
      </c>
      <c r="AN38" s="26">
        <v>191.75</v>
      </c>
      <c r="AO38" s="26">
        <v>76.02</v>
      </c>
      <c r="AP38" s="26">
        <v>130.01</v>
      </c>
      <c r="AQ38" s="26">
        <v>47.78</v>
      </c>
      <c r="AR38" s="26">
        <v>137.30000000000001</v>
      </c>
      <c r="AS38" s="26">
        <v>160.85</v>
      </c>
      <c r="AT38" s="26">
        <v>244.13</v>
      </c>
      <c r="AU38" s="26">
        <v>264.02999999999997</v>
      </c>
      <c r="AV38" s="26">
        <v>66.12</v>
      </c>
      <c r="AW38" s="26">
        <v>99.31</v>
      </c>
      <c r="AX38" s="26">
        <v>470.27</v>
      </c>
      <c r="AY38" s="26">
        <v>2.2400000000000002</v>
      </c>
      <c r="AZ38" s="26">
        <v>88.5</v>
      </c>
      <c r="BA38" s="26">
        <v>171.8</v>
      </c>
      <c r="BB38" s="26">
        <v>99.65</v>
      </c>
      <c r="BC38" s="26">
        <v>57.61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0.12</v>
      </c>
      <c r="BL38" s="26">
        <v>0</v>
      </c>
      <c r="BM38" s="26">
        <v>0.06</v>
      </c>
      <c r="BN38" s="26">
        <v>0</v>
      </c>
      <c r="BO38" s="26">
        <v>0.01</v>
      </c>
      <c r="BP38" s="26">
        <v>0</v>
      </c>
      <c r="BQ38" s="26">
        <v>0</v>
      </c>
      <c r="BR38" s="26">
        <v>0</v>
      </c>
      <c r="BS38" s="26">
        <v>0.39</v>
      </c>
      <c r="BT38" s="26">
        <v>0</v>
      </c>
      <c r="BU38" s="26">
        <v>0</v>
      </c>
      <c r="BV38" s="26">
        <v>0.86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242.93</v>
      </c>
      <c r="CC38" s="25">
        <v>19.45</v>
      </c>
      <c r="CE38" s="23">
        <v>249.33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1.25</v>
      </c>
      <c r="CR38" s="23">
        <v>11.79</v>
      </c>
    </row>
    <row r="39" spans="1:96" s="23" customFormat="1">
      <c r="A39" s="23" t="str">
        <f>"297"</f>
        <v>297</v>
      </c>
      <c r="B39" s="24" t="s">
        <v>101</v>
      </c>
      <c r="C39" s="25" t="str">
        <f>"180"</f>
        <v>180</v>
      </c>
      <c r="D39" s="25">
        <v>5.49</v>
      </c>
      <c r="E39" s="25">
        <v>0.02</v>
      </c>
      <c r="F39" s="25">
        <v>4.29</v>
      </c>
      <c r="G39" s="25">
        <v>0.65</v>
      </c>
      <c r="H39" s="25">
        <v>42.46</v>
      </c>
      <c r="I39" s="25">
        <v>225.10517399999998</v>
      </c>
      <c r="J39" s="26">
        <v>2.59</v>
      </c>
      <c r="K39" s="26">
        <v>0.11</v>
      </c>
      <c r="L39" s="26">
        <v>0</v>
      </c>
      <c r="M39" s="26">
        <v>0</v>
      </c>
      <c r="N39" s="26">
        <v>0.56000000000000005</v>
      </c>
      <c r="O39" s="26">
        <v>37.450000000000003</v>
      </c>
      <c r="P39" s="26">
        <v>4.45</v>
      </c>
      <c r="Q39" s="26">
        <v>0</v>
      </c>
      <c r="R39" s="26">
        <v>0</v>
      </c>
      <c r="S39" s="26">
        <v>0</v>
      </c>
      <c r="T39" s="26">
        <v>0.55000000000000004</v>
      </c>
      <c r="U39" s="26">
        <v>6.25</v>
      </c>
      <c r="V39" s="26">
        <v>102.84</v>
      </c>
      <c r="W39" s="26">
        <v>22.64</v>
      </c>
      <c r="X39" s="26">
        <v>22.8</v>
      </c>
      <c r="Y39" s="26">
        <v>181.03</v>
      </c>
      <c r="Z39" s="26">
        <v>1.06</v>
      </c>
      <c r="AA39" s="26">
        <v>26.55</v>
      </c>
      <c r="AB39" s="26">
        <v>15.39</v>
      </c>
      <c r="AC39" s="26">
        <v>29.39</v>
      </c>
      <c r="AD39" s="26">
        <v>0.71</v>
      </c>
      <c r="AE39" s="26">
        <v>0.06</v>
      </c>
      <c r="AF39" s="26">
        <v>0.04</v>
      </c>
      <c r="AG39" s="26">
        <v>1.02</v>
      </c>
      <c r="AH39" s="26">
        <v>2.23</v>
      </c>
      <c r="AI39" s="26">
        <v>0</v>
      </c>
      <c r="AJ39" s="26">
        <v>0</v>
      </c>
      <c r="AK39" s="26">
        <v>218.71</v>
      </c>
      <c r="AL39" s="26">
        <v>195.14</v>
      </c>
      <c r="AM39" s="26">
        <v>290.19</v>
      </c>
      <c r="AN39" s="26">
        <v>177.63</v>
      </c>
      <c r="AO39" s="26">
        <v>71.05</v>
      </c>
      <c r="AP39" s="26">
        <v>124.8</v>
      </c>
      <c r="AQ39" s="26">
        <v>59.99</v>
      </c>
      <c r="AR39" s="26">
        <v>271.63</v>
      </c>
      <c r="AS39" s="26">
        <v>189.13</v>
      </c>
      <c r="AT39" s="26">
        <v>165.35</v>
      </c>
      <c r="AU39" s="26">
        <v>348.51</v>
      </c>
      <c r="AV39" s="26">
        <v>89.17</v>
      </c>
      <c r="AW39" s="26">
        <v>171.18</v>
      </c>
      <c r="AX39" s="26">
        <v>1887.29</v>
      </c>
      <c r="AY39" s="26">
        <v>0</v>
      </c>
      <c r="AZ39" s="26">
        <v>565.79999999999995</v>
      </c>
      <c r="BA39" s="26">
        <v>242.58</v>
      </c>
      <c r="BB39" s="26">
        <v>130.51</v>
      </c>
      <c r="BC39" s="26">
        <v>100.22</v>
      </c>
      <c r="BD39" s="26">
        <v>0.16</v>
      </c>
      <c r="BE39" s="26">
        <v>0.04</v>
      </c>
      <c r="BF39" s="26">
        <v>0.03</v>
      </c>
      <c r="BG39" s="26">
        <v>0.08</v>
      </c>
      <c r="BH39" s="26">
        <v>0.11</v>
      </c>
      <c r="BI39" s="26">
        <v>0.35</v>
      </c>
      <c r="BJ39" s="26">
        <v>0</v>
      </c>
      <c r="BK39" s="26">
        <v>1.25</v>
      </c>
      <c r="BL39" s="26">
        <v>0</v>
      </c>
      <c r="BM39" s="26">
        <v>0.35</v>
      </c>
      <c r="BN39" s="26">
        <v>0</v>
      </c>
      <c r="BO39" s="26">
        <v>0</v>
      </c>
      <c r="BP39" s="26">
        <v>0</v>
      </c>
      <c r="BQ39" s="26">
        <v>0.04</v>
      </c>
      <c r="BR39" s="26">
        <v>0.13</v>
      </c>
      <c r="BS39" s="26">
        <v>1.06</v>
      </c>
      <c r="BT39" s="26">
        <v>0</v>
      </c>
      <c r="BU39" s="26">
        <v>0</v>
      </c>
      <c r="BV39" s="26">
        <v>0.25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153.12</v>
      </c>
      <c r="CC39" s="25">
        <v>7.13</v>
      </c>
      <c r="CE39" s="23">
        <v>29.12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4.32</v>
      </c>
    </row>
    <row r="40" spans="1:96" s="23" customFormat="1">
      <c r="A40" s="23" t="str">
        <f>"12/8"</f>
        <v>12/8</v>
      </c>
      <c r="B40" s="24" t="s">
        <v>102</v>
      </c>
      <c r="C40" s="25" t="str">
        <f>"100"</f>
        <v>100</v>
      </c>
      <c r="D40" s="25">
        <v>14.17</v>
      </c>
      <c r="E40" s="25">
        <v>13.31</v>
      </c>
      <c r="F40" s="25">
        <v>34.229999999999997</v>
      </c>
      <c r="G40" s="25">
        <v>3.23</v>
      </c>
      <c r="H40" s="25">
        <v>5.35</v>
      </c>
      <c r="I40" s="25">
        <v>385.3902333333333</v>
      </c>
      <c r="J40" s="26">
        <v>11.99</v>
      </c>
      <c r="K40" s="26">
        <v>2.17</v>
      </c>
      <c r="L40" s="26">
        <v>0</v>
      </c>
      <c r="M40" s="26">
        <v>0</v>
      </c>
      <c r="N40" s="26">
        <v>2.42</v>
      </c>
      <c r="O40" s="26">
        <v>2.35</v>
      </c>
      <c r="P40" s="26">
        <v>0.56999999999999995</v>
      </c>
      <c r="Q40" s="26">
        <v>0</v>
      </c>
      <c r="R40" s="26">
        <v>0</v>
      </c>
      <c r="S40" s="26">
        <v>0.21</v>
      </c>
      <c r="T40" s="26">
        <v>1.73</v>
      </c>
      <c r="U40" s="26">
        <v>239.54</v>
      </c>
      <c r="V40" s="26">
        <v>354.21</v>
      </c>
      <c r="W40" s="26">
        <v>13.91</v>
      </c>
      <c r="X40" s="26">
        <v>28.28</v>
      </c>
      <c r="Y40" s="26">
        <v>167.59</v>
      </c>
      <c r="Z40" s="26">
        <v>1.9</v>
      </c>
      <c r="AA40" s="26">
        <v>0</v>
      </c>
      <c r="AB40" s="26">
        <v>119</v>
      </c>
      <c r="AC40" s="26">
        <v>23.33</v>
      </c>
      <c r="AD40" s="26">
        <v>2.0099999999999998</v>
      </c>
      <c r="AE40" s="26">
        <v>0.37</v>
      </c>
      <c r="AF40" s="26">
        <v>0.12</v>
      </c>
      <c r="AG40" s="26">
        <v>2.35</v>
      </c>
      <c r="AH40" s="26">
        <v>6.05</v>
      </c>
      <c r="AI40" s="26">
        <v>1.42</v>
      </c>
      <c r="AJ40" s="26">
        <v>0</v>
      </c>
      <c r="AK40" s="26">
        <v>788.58</v>
      </c>
      <c r="AL40" s="26">
        <v>672.77</v>
      </c>
      <c r="AM40" s="26">
        <v>1025.42</v>
      </c>
      <c r="AN40" s="26">
        <v>1161.43</v>
      </c>
      <c r="AO40" s="26">
        <v>323.25</v>
      </c>
      <c r="AP40" s="26">
        <v>618.73</v>
      </c>
      <c r="AQ40" s="26">
        <v>180.99</v>
      </c>
      <c r="AR40" s="26">
        <v>555.82000000000005</v>
      </c>
      <c r="AS40" s="26">
        <v>730.12</v>
      </c>
      <c r="AT40" s="26">
        <v>831.03</v>
      </c>
      <c r="AU40" s="26">
        <v>1241.56</v>
      </c>
      <c r="AV40" s="26">
        <v>541.67999999999995</v>
      </c>
      <c r="AW40" s="26">
        <v>658.13</v>
      </c>
      <c r="AX40" s="26">
        <v>2168.1</v>
      </c>
      <c r="AY40" s="26">
        <v>158.27000000000001</v>
      </c>
      <c r="AZ40" s="26">
        <v>635.87</v>
      </c>
      <c r="BA40" s="26">
        <v>584.67999999999995</v>
      </c>
      <c r="BB40" s="26">
        <v>492.04</v>
      </c>
      <c r="BC40" s="26">
        <v>176.71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0.13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0.76</v>
      </c>
      <c r="BT40" s="26">
        <v>0</v>
      </c>
      <c r="BU40" s="26">
        <v>0</v>
      </c>
      <c r="BV40" s="26">
        <v>1.89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126.9</v>
      </c>
      <c r="CC40" s="25">
        <v>60.33</v>
      </c>
      <c r="CE40" s="23">
        <v>19.829999999999998</v>
      </c>
      <c r="CG40" s="23">
        <v>25.28</v>
      </c>
      <c r="CH40" s="23">
        <v>16.28</v>
      </c>
      <c r="CI40" s="23">
        <v>20.78</v>
      </c>
      <c r="CJ40" s="23">
        <v>3120.68</v>
      </c>
      <c r="CK40" s="23">
        <v>1914.52</v>
      </c>
      <c r="CL40" s="23">
        <v>2517.6</v>
      </c>
      <c r="CM40" s="23">
        <v>31.35</v>
      </c>
      <c r="CN40" s="23">
        <v>19.78</v>
      </c>
      <c r="CO40" s="23">
        <v>25.6</v>
      </c>
      <c r="CP40" s="23">
        <v>0</v>
      </c>
      <c r="CQ40" s="23">
        <v>0.5</v>
      </c>
      <c r="CR40" s="23">
        <v>36.57</v>
      </c>
    </row>
    <row r="41" spans="1:96" s="23" customFormat="1">
      <c r="A41" s="23" t="str">
        <f>"2"</f>
        <v>2</v>
      </c>
      <c r="B41" s="24" t="s">
        <v>95</v>
      </c>
      <c r="C41" s="25" t="str">
        <f>"36,8"</f>
        <v>36,8</v>
      </c>
      <c r="D41" s="25">
        <v>2.4300000000000002</v>
      </c>
      <c r="E41" s="25">
        <v>0</v>
      </c>
      <c r="F41" s="25">
        <v>0.24</v>
      </c>
      <c r="G41" s="25">
        <v>0.24</v>
      </c>
      <c r="H41" s="25">
        <v>17.260000000000002</v>
      </c>
      <c r="I41" s="25">
        <v>82.395567999999997</v>
      </c>
      <c r="J41" s="26">
        <v>0</v>
      </c>
      <c r="K41" s="26">
        <v>0</v>
      </c>
      <c r="L41" s="26">
        <v>0</v>
      </c>
      <c r="M41" s="26">
        <v>0</v>
      </c>
      <c r="N41" s="26">
        <v>0.4</v>
      </c>
      <c r="O41" s="26">
        <v>16.78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0.66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117.5</v>
      </c>
      <c r="AL41" s="26">
        <v>122.3</v>
      </c>
      <c r="AM41" s="26">
        <v>187.29</v>
      </c>
      <c r="AN41" s="26">
        <v>62.11</v>
      </c>
      <c r="AO41" s="26">
        <v>36.82</v>
      </c>
      <c r="AP41" s="26">
        <v>73.64</v>
      </c>
      <c r="AQ41" s="26">
        <v>27.85</v>
      </c>
      <c r="AR41" s="26">
        <v>133.19</v>
      </c>
      <c r="AS41" s="26">
        <v>82.6</v>
      </c>
      <c r="AT41" s="26">
        <v>115.26</v>
      </c>
      <c r="AU41" s="26">
        <v>95.09</v>
      </c>
      <c r="AV41" s="26">
        <v>49.94</v>
      </c>
      <c r="AW41" s="26">
        <v>88.36</v>
      </c>
      <c r="AX41" s="26">
        <v>738.93</v>
      </c>
      <c r="AY41" s="26">
        <v>0</v>
      </c>
      <c r="AZ41" s="26">
        <v>240.76</v>
      </c>
      <c r="BA41" s="26">
        <v>104.69</v>
      </c>
      <c r="BB41" s="26">
        <v>69.47</v>
      </c>
      <c r="BC41" s="26">
        <v>55.07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14.39</v>
      </c>
      <c r="CC41" s="25">
        <v>2.06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1.72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 ht="24">
      <c r="A43" s="19" t="str">
        <f>"29/11"</f>
        <v>29/11</v>
      </c>
      <c r="B43" s="20" t="s">
        <v>104</v>
      </c>
      <c r="C43" s="21" t="str">
        <f>"200"</f>
        <v>200</v>
      </c>
      <c r="D43" s="21">
        <v>0.28999999999999998</v>
      </c>
      <c r="E43" s="21">
        <v>0</v>
      </c>
      <c r="F43" s="21">
        <v>7.0000000000000007E-2</v>
      </c>
      <c r="G43" s="21">
        <v>7.0000000000000007E-2</v>
      </c>
      <c r="H43" s="21">
        <v>7.49</v>
      </c>
      <c r="I43" s="21">
        <v>30.103196000000001</v>
      </c>
      <c r="J43" s="22">
        <v>0</v>
      </c>
      <c r="K43" s="22">
        <v>0</v>
      </c>
      <c r="L43" s="22">
        <v>0</v>
      </c>
      <c r="M43" s="22">
        <v>0</v>
      </c>
      <c r="N43" s="22">
        <v>7.09</v>
      </c>
      <c r="O43" s="22">
        <v>0</v>
      </c>
      <c r="P43" s="22">
        <v>0.4</v>
      </c>
      <c r="Q43" s="22">
        <v>0</v>
      </c>
      <c r="R43" s="22">
        <v>0</v>
      </c>
      <c r="S43" s="22">
        <v>0.2</v>
      </c>
      <c r="T43" s="22">
        <v>0.13</v>
      </c>
      <c r="U43" s="22">
        <v>1.99</v>
      </c>
      <c r="V43" s="22">
        <v>29.43</v>
      </c>
      <c r="W43" s="22">
        <v>5.12</v>
      </c>
      <c r="X43" s="22">
        <v>1.85</v>
      </c>
      <c r="Y43" s="22">
        <v>3.21</v>
      </c>
      <c r="Z43" s="22">
        <v>0.06</v>
      </c>
      <c r="AA43" s="22">
        <v>0</v>
      </c>
      <c r="AB43" s="22">
        <v>6.75</v>
      </c>
      <c r="AC43" s="22">
        <v>1.2</v>
      </c>
      <c r="AD43" s="22">
        <v>0.03</v>
      </c>
      <c r="AE43" s="22">
        <v>0.01</v>
      </c>
      <c r="AF43" s="22">
        <v>0</v>
      </c>
      <c r="AG43" s="22">
        <v>0.03</v>
      </c>
      <c r="AH43" s="22">
        <v>0.05</v>
      </c>
      <c r="AI43" s="22">
        <v>3.6</v>
      </c>
      <c r="AJ43" s="22">
        <v>0</v>
      </c>
      <c r="AK43" s="22">
        <v>5.15</v>
      </c>
      <c r="AL43" s="22">
        <v>3.97</v>
      </c>
      <c r="AM43" s="22">
        <v>2.94</v>
      </c>
      <c r="AN43" s="22">
        <v>5.29</v>
      </c>
      <c r="AO43" s="22">
        <v>1.91</v>
      </c>
      <c r="AP43" s="22">
        <v>1.91</v>
      </c>
      <c r="AQ43" s="22">
        <v>0.88</v>
      </c>
      <c r="AR43" s="22">
        <v>3.97</v>
      </c>
      <c r="AS43" s="22">
        <v>6.32</v>
      </c>
      <c r="AT43" s="22">
        <v>8.23</v>
      </c>
      <c r="AU43" s="22">
        <v>14.55</v>
      </c>
      <c r="AV43" s="22">
        <v>2.21</v>
      </c>
      <c r="AW43" s="22">
        <v>12.05</v>
      </c>
      <c r="AX43" s="22">
        <v>12.05</v>
      </c>
      <c r="AY43" s="22">
        <v>0</v>
      </c>
      <c r="AZ43" s="22">
        <v>5.88</v>
      </c>
      <c r="BA43" s="22">
        <v>4.12</v>
      </c>
      <c r="BB43" s="22">
        <v>2.06</v>
      </c>
      <c r="BC43" s="22">
        <v>1.32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208.22</v>
      </c>
      <c r="CC43" s="21">
        <v>6.52</v>
      </c>
      <c r="CE43" s="19">
        <v>1.1299999999999999</v>
      </c>
      <c r="CG43" s="19">
        <v>0.3</v>
      </c>
      <c r="CH43" s="19">
        <v>0.3</v>
      </c>
      <c r="CI43" s="19">
        <v>0.3</v>
      </c>
      <c r="CJ43" s="19">
        <v>30</v>
      </c>
      <c r="CK43" s="19">
        <v>12.3</v>
      </c>
      <c r="CL43" s="19">
        <v>21.15</v>
      </c>
      <c r="CM43" s="19">
        <v>0</v>
      </c>
      <c r="CN43" s="19">
        <v>0</v>
      </c>
      <c r="CO43" s="19">
        <v>0</v>
      </c>
      <c r="CP43" s="19">
        <v>6</v>
      </c>
      <c r="CQ43" s="19">
        <v>0</v>
      </c>
      <c r="CR43" s="19">
        <v>5.1100000000000003</v>
      </c>
    </row>
    <row r="44" spans="1:96" s="27" customFormat="1" ht="11.4">
      <c r="B44" s="28" t="s">
        <v>113</v>
      </c>
      <c r="C44" s="29"/>
      <c r="D44" s="29">
        <v>28.77</v>
      </c>
      <c r="E44" s="29">
        <v>15.49</v>
      </c>
      <c r="F44" s="29">
        <v>49.05</v>
      </c>
      <c r="G44" s="29">
        <v>12.07</v>
      </c>
      <c r="H44" s="29">
        <v>106.81</v>
      </c>
      <c r="I44" s="29">
        <v>968.39</v>
      </c>
      <c r="J44" s="30">
        <v>16.7</v>
      </c>
      <c r="K44" s="30">
        <v>7.15</v>
      </c>
      <c r="L44" s="30">
        <v>0</v>
      </c>
      <c r="M44" s="30">
        <v>0</v>
      </c>
      <c r="N44" s="30">
        <v>22.48</v>
      </c>
      <c r="O44" s="30">
        <v>73.48</v>
      </c>
      <c r="P44" s="30">
        <v>10.85</v>
      </c>
      <c r="Q44" s="30">
        <v>0</v>
      </c>
      <c r="R44" s="30">
        <v>0</v>
      </c>
      <c r="S44" s="30">
        <v>1.1399999999999999</v>
      </c>
      <c r="T44" s="30">
        <v>6.99</v>
      </c>
      <c r="U44" s="30">
        <v>904.93</v>
      </c>
      <c r="V44" s="30">
        <v>1158.23</v>
      </c>
      <c r="W44" s="30">
        <v>102.92</v>
      </c>
      <c r="X44" s="30">
        <v>119.99</v>
      </c>
      <c r="Y44" s="30">
        <v>515.25</v>
      </c>
      <c r="Z44" s="30">
        <v>5.59</v>
      </c>
      <c r="AA44" s="30">
        <v>55.8</v>
      </c>
      <c r="AB44" s="30">
        <v>12281.8</v>
      </c>
      <c r="AC44" s="30">
        <v>2241.2600000000002</v>
      </c>
      <c r="AD44" s="30">
        <v>6.97</v>
      </c>
      <c r="AE44" s="30">
        <v>0.61</v>
      </c>
      <c r="AF44" s="30">
        <v>0.36</v>
      </c>
      <c r="AG44" s="30">
        <v>5.36</v>
      </c>
      <c r="AH44" s="30">
        <v>11.94</v>
      </c>
      <c r="AI44" s="30">
        <v>15.81</v>
      </c>
      <c r="AJ44" s="30">
        <v>0</v>
      </c>
      <c r="AK44" s="30">
        <v>1315.51</v>
      </c>
      <c r="AL44" s="30">
        <v>1154.08</v>
      </c>
      <c r="AM44" s="30">
        <v>1844.87</v>
      </c>
      <c r="AN44" s="30">
        <v>1677.08</v>
      </c>
      <c r="AO44" s="30">
        <v>535.76</v>
      </c>
      <c r="AP44" s="30">
        <v>1017.54</v>
      </c>
      <c r="AQ44" s="30">
        <v>340.71</v>
      </c>
      <c r="AR44" s="30">
        <v>1204.04</v>
      </c>
      <c r="AS44" s="30">
        <v>1271.7</v>
      </c>
      <c r="AT44" s="30">
        <v>1459.16</v>
      </c>
      <c r="AU44" s="30">
        <v>2178.25</v>
      </c>
      <c r="AV44" s="30">
        <v>786.54</v>
      </c>
      <c r="AW44" s="30">
        <v>1117.19</v>
      </c>
      <c r="AX44" s="30">
        <v>5794.31</v>
      </c>
      <c r="AY44" s="30">
        <v>160.51</v>
      </c>
      <c r="AZ44" s="30">
        <v>1669.06</v>
      </c>
      <c r="BA44" s="30">
        <v>1195.82</v>
      </c>
      <c r="BB44" s="30">
        <v>845.96</v>
      </c>
      <c r="BC44" s="30">
        <v>427.76</v>
      </c>
      <c r="BD44" s="30">
        <v>0.16</v>
      </c>
      <c r="BE44" s="30">
        <v>0.04</v>
      </c>
      <c r="BF44" s="30">
        <v>0.03</v>
      </c>
      <c r="BG44" s="30">
        <v>0.08</v>
      </c>
      <c r="BH44" s="30">
        <v>0.11</v>
      </c>
      <c r="BI44" s="30">
        <v>0.35</v>
      </c>
      <c r="BJ44" s="30">
        <v>0</v>
      </c>
      <c r="BK44" s="30">
        <v>2</v>
      </c>
      <c r="BL44" s="30">
        <v>0</v>
      </c>
      <c r="BM44" s="30">
        <v>0.78</v>
      </c>
      <c r="BN44" s="30">
        <v>0.03</v>
      </c>
      <c r="BO44" s="30">
        <v>7.0000000000000007E-2</v>
      </c>
      <c r="BP44" s="30">
        <v>0</v>
      </c>
      <c r="BQ44" s="30">
        <v>0.04</v>
      </c>
      <c r="BR44" s="30">
        <v>0.13</v>
      </c>
      <c r="BS44" s="30">
        <v>3.65</v>
      </c>
      <c r="BT44" s="30">
        <v>0</v>
      </c>
      <c r="BU44" s="30">
        <v>0</v>
      </c>
      <c r="BV44" s="30">
        <v>6.68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835.92</v>
      </c>
      <c r="CC44" s="29">
        <f>SUM($CC$36:$CC$43)</f>
        <v>106.74999999999999</v>
      </c>
      <c r="CD44" s="27">
        <f>$I$44/$I$49*100</f>
        <v>26.517647123254662</v>
      </c>
      <c r="CE44" s="27">
        <v>2102.77</v>
      </c>
      <c r="CG44" s="27">
        <v>29.25</v>
      </c>
      <c r="CH44" s="27">
        <v>20.11</v>
      </c>
      <c r="CI44" s="27">
        <v>24.68</v>
      </c>
      <c r="CJ44" s="27">
        <v>4480.78</v>
      </c>
      <c r="CK44" s="27">
        <v>2348.66</v>
      </c>
      <c r="CL44" s="27">
        <v>3414.72</v>
      </c>
      <c r="CM44" s="27">
        <v>40.31</v>
      </c>
      <c r="CN44" s="27">
        <v>27.39</v>
      </c>
      <c r="CO44" s="27">
        <v>33.880000000000003</v>
      </c>
      <c r="CP44" s="27">
        <v>9</v>
      </c>
      <c r="CQ44" s="27">
        <v>1.75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"16/1"</f>
        <v>16/1</v>
      </c>
      <c r="B47" s="20" t="s">
        <v>108</v>
      </c>
      <c r="C47" s="21" t="str">
        <f>"50"</f>
        <v>50</v>
      </c>
      <c r="D47" s="21">
        <v>16</v>
      </c>
      <c r="E47" s="21">
        <v>0</v>
      </c>
      <c r="F47" s="21">
        <v>15</v>
      </c>
      <c r="G47" s="21">
        <v>0</v>
      </c>
      <c r="H47" s="21">
        <v>30.5</v>
      </c>
      <c r="I47" s="21">
        <v>314.89999999999998</v>
      </c>
      <c r="J47" s="22">
        <v>0</v>
      </c>
      <c r="K47" s="22">
        <v>0</v>
      </c>
      <c r="L47" s="22">
        <v>0</v>
      </c>
      <c r="M47" s="22">
        <v>0</v>
      </c>
      <c r="N47" s="22">
        <v>30.5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10.83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9.02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10.991081281644746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130.52000000000001</v>
      </c>
      <c r="E49" s="29">
        <v>57.82</v>
      </c>
      <c r="F49" s="29">
        <v>160.91</v>
      </c>
      <c r="G49" s="29">
        <v>25.59</v>
      </c>
      <c r="H49" s="29">
        <v>434.04</v>
      </c>
      <c r="I49" s="29">
        <v>3651.87</v>
      </c>
      <c r="J49" s="30">
        <v>51.23</v>
      </c>
      <c r="K49" s="30">
        <v>14.05</v>
      </c>
      <c r="L49" s="30">
        <v>0</v>
      </c>
      <c r="M49" s="30">
        <v>0</v>
      </c>
      <c r="N49" s="30">
        <v>185.46</v>
      </c>
      <c r="O49" s="30">
        <v>221.28</v>
      </c>
      <c r="P49" s="30">
        <v>27.3</v>
      </c>
      <c r="Q49" s="30">
        <v>0</v>
      </c>
      <c r="R49" s="30">
        <v>0</v>
      </c>
      <c r="S49" s="30">
        <v>5</v>
      </c>
      <c r="T49" s="30">
        <v>23.49</v>
      </c>
      <c r="U49" s="30">
        <v>3010.17</v>
      </c>
      <c r="V49" s="30">
        <v>3544.16</v>
      </c>
      <c r="W49" s="30">
        <v>943.68</v>
      </c>
      <c r="X49" s="30">
        <v>365.17</v>
      </c>
      <c r="Y49" s="30">
        <v>1751.38</v>
      </c>
      <c r="Z49" s="30">
        <v>20.43</v>
      </c>
      <c r="AA49" s="30">
        <v>406.03</v>
      </c>
      <c r="AB49" s="30">
        <v>20355.14</v>
      </c>
      <c r="AC49" s="30">
        <v>4171.87</v>
      </c>
      <c r="AD49" s="30">
        <v>14.8</v>
      </c>
      <c r="AE49" s="30">
        <v>1.61</v>
      </c>
      <c r="AF49" s="30">
        <v>1.73</v>
      </c>
      <c r="AG49" s="30">
        <v>12.16</v>
      </c>
      <c r="AH49" s="30">
        <v>34.74</v>
      </c>
      <c r="AI49" s="30">
        <v>42.96</v>
      </c>
      <c r="AJ49" s="30">
        <v>0.8</v>
      </c>
      <c r="AK49" s="30">
        <v>4927.47</v>
      </c>
      <c r="AL49" s="30">
        <v>4295.8999999999996</v>
      </c>
      <c r="AM49" s="30">
        <v>7348.5</v>
      </c>
      <c r="AN49" s="30">
        <v>5754.96</v>
      </c>
      <c r="AO49" s="30">
        <v>2055.9699999999998</v>
      </c>
      <c r="AP49" s="30">
        <v>3714.47</v>
      </c>
      <c r="AQ49" s="30">
        <v>1311.52</v>
      </c>
      <c r="AR49" s="30">
        <v>4432.68</v>
      </c>
      <c r="AS49" s="30">
        <v>3955.44</v>
      </c>
      <c r="AT49" s="30">
        <v>4455.38</v>
      </c>
      <c r="AU49" s="30">
        <v>6635.23</v>
      </c>
      <c r="AV49" s="30">
        <v>2355.41</v>
      </c>
      <c r="AW49" s="30">
        <v>3124.2</v>
      </c>
      <c r="AX49" s="30">
        <v>16407.91</v>
      </c>
      <c r="AY49" s="30">
        <v>316.85000000000002</v>
      </c>
      <c r="AZ49" s="30">
        <v>4978.68</v>
      </c>
      <c r="BA49" s="30">
        <v>4022.74</v>
      </c>
      <c r="BB49" s="30">
        <v>3531.97</v>
      </c>
      <c r="BC49" s="30">
        <v>1476.51</v>
      </c>
      <c r="BD49" s="30">
        <v>0.65</v>
      </c>
      <c r="BE49" s="30">
        <v>0.16</v>
      </c>
      <c r="BF49" s="30">
        <v>0.18</v>
      </c>
      <c r="BG49" s="30">
        <v>0.52</v>
      </c>
      <c r="BH49" s="30">
        <v>0.6</v>
      </c>
      <c r="BI49" s="30">
        <v>1.74</v>
      </c>
      <c r="BJ49" s="30">
        <v>0.04</v>
      </c>
      <c r="BK49" s="30">
        <v>7.16</v>
      </c>
      <c r="BL49" s="30">
        <v>0.03</v>
      </c>
      <c r="BM49" s="30">
        <v>2.72</v>
      </c>
      <c r="BN49" s="30">
        <v>0.1</v>
      </c>
      <c r="BO49" s="30">
        <v>0.14000000000000001</v>
      </c>
      <c r="BP49" s="30">
        <v>0</v>
      </c>
      <c r="BQ49" s="30">
        <v>0.21</v>
      </c>
      <c r="BR49" s="30">
        <v>0.6</v>
      </c>
      <c r="BS49" s="30">
        <v>10.36</v>
      </c>
      <c r="BT49" s="30">
        <v>0</v>
      </c>
      <c r="BU49" s="30">
        <v>0</v>
      </c>
      <c r="BV49" s="30">
        <v>14.03</v>
      </c>
      <c r="BW49" s="30">
        <v>0.1</v>
      </c>
      <c r="BX49" s="30">
        <v>0</v>
      </c>
      <c r="BY49" s="30">
        <v>0</v>
      </c>
      <c r="BZ49" s="30">
        <v>0</v>
      </c>
      <c r="CA49" s="30">
        <v>0</v>
      </c>
      <c r="CB49" s="30">
        <v>2729.41</v>
      </c>
      <c r="CC49" s="29">
        <v>410.99999999999994</v>
      </c>
      <c r="CE49" s="27">
        <v>3798.56</v>
      </c>
      <c r="CG49" s="27">
        <v>198.08</v>
      </c>
      <c r="CH49" s="27">
        <v>115</v>
      </c>
      <c r="CI49" s="27">
        <v>156.54</v>
      </c>
      <c r="CJ49" s="27">
        <v>21474.32</v>
      </c>
      <c r="CK49" s="27">
        <v>11015.21</v>
      </c>
      <c r="CL49" s="27">
        <v>16244.76</v>
      </c>
      <c r="CM49" s="27">
        <v>237.8</v>
      </c>
      <c r="CN49" s="27">
        <v>134.27000000000001</v>
      </c>
      <c r="CO49" s="27">
        <v>186.1</v>
      </c>
      <c r="CP49" s="27">
        <v>35.57</v>
      </c>
      <c r="CQ49" s="27">
        <v>4.3499999999999996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40</v>
      </c>
      <c r="G51" s="16"/>
      <c r="H51" s="16">
        <v>45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50</v>
      </c>
      <c r="F30" s="55">
        <v>10.83</v>
      </c>
      <c r="G30" s="54">
        <v>314.89999999999998</v>
      </c>
      <c r="H30" s="54">
        <v>16</v>
      </c>
      <c r="I30" s="54">
        <v>15</v>
      </c>
      <c r="J30" s="56">
        <v>30.5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45321.320196759261</v>
      </c>
      <c r="C1">
        <f>YEAR(Дата_Сост)</f>
        <v>2024</v>
      </c>
      <c r="D1">
        <f>MONTH(Дата_Сост)</f>
        <v>1</v>
      </c>
      <c r="E1">
        <f>DAY(Дата_Сост)</f>
        <v>30</v>
      </c>
    </row>
    <row r="2" spans="1:5">
      <c r="A2" t="s">
        <v>82</v>
      </c>
      <c r="B2" s="2">
        <v>45313.370127314818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30.01.2024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2024-01-22T04:16:05Z</dcterms:modified>
</cp:coreProperties>
</file>