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1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'01.03.2024'!$A$3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<sst xmlns="http://schemas.openxmlformats.org/spreadsheetml/2006/main" count="187" uniqueCount="156">
  <si>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</si>
  <si>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</si>
  <si>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</si>
  <si>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</si>
  <si>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</si>
  <si>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</si>
  <si>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</si>
  <si>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</si>
  <si>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</si>
  <si>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</si>
  <si>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</si>
  <si>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</si>
  <si>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</si>
  <si>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</si>
  <si>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</si>
  <si>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</si>
  <si>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</si>
  <si>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</si>
  <si>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</si>
  <si>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</si>
  <si>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</si>
  <si>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</si>
  <si>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</si>
  <si>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</si>
  <si>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</si>
  <si>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</si>
  <si>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</si>
  <si>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</si>
  <si>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</si>
  <si>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</si>
  <si>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</si>
  <si>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</si>
  <si>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</si>
  <si>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</si>
  <si>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</si>
  <si>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</si>
  <si>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</si>
  <si>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</si>
  <si>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</si>
  <si>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</si>
  <si>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</si>
  <si>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</si>
  <si>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</si>
  <si>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</si>
  <si>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</si>
  <si>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</si>
  <si>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</si>
  <si>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</si>
  <si>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</si>
  <si>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</si>
  <si>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</si>
  <si>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</si>
  <si>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</si>
  <si>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</si>
  <si>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</si>
  <si>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</si>
  <si>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</si>
  <si>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</si>
  <si>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</si>
  <si>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</si>
  <si>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</si>
  <si>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</si>
  <si>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</si>
  <si>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</si>
  <si>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</si>
  <si>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</si>
  <si>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</si>
  <si>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</si>
  <si>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</si>
  <si>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</si>
  <si>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</si>
  <si>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</si>
  <si>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</si>
  <si>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</si>
  <si>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</si>
  <si>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</si>
  <si>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</si>
  <si>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</si>
  <si>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</si>
  <si>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</si>
  <si>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</si>
  <si>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</si>
  <si>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</si>
  <si>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</si>
  <si>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</si>
  <si>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</si>
  <si>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</si>
  <si>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</si>
  <si>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</si>
  <si>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</si>
  <si>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</si>
  <si>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</si>
  <si>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</si>
  <si>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(рис, пшено) с маслом сливочным</t>
  </si>
  <si>
    <t>Блины с клубникой  (1/60)</t>
  </si>
  <si>
    <t>Масло сливочное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</si>
  <si>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</si>
  <si>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</si>
  <si>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</si>
  <si>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</si>
  <si>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</si>
  <si>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Свекольник со сметаной</t>
  </si>
  <si>
    <t>Макаронные изделия отварные</t>
  </si>
  <si>
    <t>Биточки (котлеты) из мяса говядины (вариант 4)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</si>
  <si>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</si>
  <si>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</si>
  <si>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</si>
  <si>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</si>
  <si>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</si>
  <si>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</si>
  <si>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</si>
  <si>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</si>
  <si>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</si>
  <si>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</si>
  <si>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</si>
  <si>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</si>
  <si>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</si>
  <si>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</si>
  <si>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</si>
  <si>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</si>
  <si>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01.03.2024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</si>
  <si>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</si>
  <si>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</si>
  <si>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</si>
  <si>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</si>
  <si>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</si>
  <si>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</si>
  <si>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</si>
  <si>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</si>
  <si>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</si>
  <si>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</si>
  <si>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</si>
  <si>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</si>
  <si>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</si>
  <si>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</si>
  <si>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</si>
  <si>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</si>
  <si>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</si>
  <si>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</si>
  <si>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</si>
  <si>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</si>
  <si>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</si>
  <si>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</si>
  <si>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</si>
  <si>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</si>
  <si>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</si>
  <si>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</si>
  <si>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</si>
  <si>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</si>
  <si>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</si>
  <si>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</si>
  <si>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</si>
  <si>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</si>
  <si>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</si>
  <si>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12 и старше 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</si>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</sst>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1" sqref="A31:XFD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 марта 2024 г."</f>
        <v>1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"17/4"</f>
        <v>17/4</v>
      </c>
      <c r="B11" s="24" t="s">
        <v>93</v>
      </c>
      <c r="C11" s="25" t="str">
        <f>"200"</f>
        <v>200</v>
      </c>
      <c r="D11" s="25">
        <v>4.99</v>
      </c>
      <c r="E11" s="25">
        <v>3</v>
      </c>
      <c r="F11" s="25">
        <v>6.51</v>
      </c>
      <c r="G11" s="25">
        <v>0.51</v>
      </c>
      <c r="H11" s="25">
        <v>26.42</v>
      </c>
      <c r="I11" s="25">
        <v>182.82498899999996</v>
      </c>
      <c r="J11" s="26">
        <v>4.47</v>
      </c>
      <c r="K11" s="26">
        <v>0.11</v>
      </c>
      <c r="L11" s="26">
        <v>0</v>
      </c>
      <c r="M11" s="26">
        <v>0</v>
      </c>
      <c r="N11" s="26">
        <v>9.23</v>
      </c>
      <c r="O11" s="26">
        <v>16.420000000000002</v>
      </c>
      <c r="P11" s="26">
        <v>0.77</v>
      </c>
      <c r="Q11" s="26">
        <v>0</v>
      </c>
      <c r="R11" s="26">
        <v>0</v>
      </c>
      <c r="S11" s="26">
        <v>0.1</v>
      </c>
      <c r="T11" s="26">
        <v>2.0099999999999998</v>
      </c>
      <c r="U11" s="26">
        <v>441.8</v>
      </c>
      <c r="V11" s="26">
        <v>166.21</v>
      </c>
      <c r="W11" s="26">
        <v>115.81</v>
      </c>
      <c r="X11" s="26">
        <v>27.08</v>
      </c>
      <c r="Y11" s="26">
        <v>123.7</v>
      </c>
      <c r="Z11" s="26">
        <v>0.52</v>
      </c>
      <c r="AA11" s="26">
        <v>24.24</v>
      </c>
      <c r="AB11" s="26">
        <v>21.92</v>
      </c>
      <c r="AC11" s="26">
        <v>45.27</v>
      </c>
      <c r="AD11" s="26">
        <v>0.14000000000000001</v>
      </c>
      <c r="AE11" s="26">
        <v>7.0000000000000007E-2</v>
      </c>
      <c r="AF11" s="26">
        <v>0.14000000000000001</v>
      </c>
      <c r="AG11" s="26">
        <v>0.42</v>
      </c>
      <c r="AH11" s="26">
        <v>1.83</v>
      </c>
      <c r="AI11" s="26">
        <v>0.53</v>
      </c>
      <c r="AJ11" s="26">
        <v>0</v>
      </c>
      <c r="AK11" s="26">
        <v>266.08</v>
      </c>
      <c r="AL11" s="26">
        <v>247.29</v>
      </c>
      <c r="AM11" s="26">
        <v>514.24</v>
      </c>
      <c r="AN11" s="26">
        <v>281.41000000000003</v>
      </c>
      <c r="AO11" s="26">
        <v>124.92</v>
      </c>
      <c r="AP11" s="26">
        <v>202.05</v>
      </c>
      <c r="AQ11" s="26">
        <v>75.959999999999994</v>
      </c>
      <c r="AR11" s="26">
        <v>254.1</v>
      </c>
      <c r="AS11" s="26">
        <v>167.84</v>
      </c>
      <c r="AT11" s="26">
        <v>117.08</v>
      </c>
      <c r="AU11" s="26">
        <v>146.03</v>
      </c>
      <c r="AV11" s="26">
        <v>52.5</v>
      </c>
      <c r="AW11" s="26">
        <v>77.27</v>
      </c>
      <c r="AX11" s="26">
        <v>405.42</v>
      </c>
      <c r="AY11" s="26">
        <v>0</v>
      </c>
      <c r="AZ11" s="26">
        <v>132.54</v>
      </c>
      <c r="BA11" s="26">
        <v>121.45</v>
      </c>
      <c r="BB11" s="26">
        <v>261.68</v>
      </c>
      <c r="BC11" s="26">
        <v>63.33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1.02</v>
      </c>
      <c r="BL11" s="26">
        <v>0</v>
      </c>
      <c r="BM11" s="26">
        <v>0.31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0.89</v>
      </c>
      <c r="BT11" s="26">
        <v>0</v>
      </c>
      <c r="BU11" s="26">
        <v>0</v>
      </c>
      <c r="BV11" s="26">
        <v>0.28000000000000003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165.07</v>
      </c>
      <c r="CC11" s="25">
        <v>20.9</v>
      </c>
      <c r="CE11" s="23">
        <v>27.89</v>
      </c>
      <c r="CG11" s="23">
        <v>31.03</v>
      </c>
      <c r="CH11" s="23">
        <v>14.66</v>
      </c>
      <c r="CI11" s="23">
        <v>22.84</v>
      </c>
      <c r="CJ11" s="23">
        <v>1032.56</v>
      </c>
      <c r="CK11" s="23">
        <v>454.22</v>
      </c>
      <c r="CL11" s="23">
        <v>743.39</v>
      </c>
      <c r="CM11" s="23">
        <v>19.63</v>
      </c>
      <c r="CN11" s="23">
        <v>8.65</v>
      </c>
      <c r="CO11" s="23">
        <v>14.14</v>
      </c>
      <c r="CP11" s="23">
        <v>5</v>
      </c>
      <c r="CQ11" s="23">
        <v>1</v>
      </c>
      <c r="CR11" s="23">
        <v>12.67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19.690000000000001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11.93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6.67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1.68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1.4</v>
      </c>
    </row>
    <row r="15" spans="1:96" s="19" customFormat="1" ht="24">
      <c r="A15" s="19" t="str">
        <f>"29/11"</f>
        <v>29/11</v>
      </c>
      <c r="B15" s="20" t="s">
        <v>97</v>
      </c>
      <c r="C15" s="21" t="str">
        <f>"200"</f>
        <v>200</v>
      </c>
      <c r="D15" s="21">
        <v>0.28999999999999998</v>
      </c>
      <c r="E15" s="21">
        <v>0</v>
      </c>
      <c r="F15" s="21">
        <v>7.0000000000000007E-2</v>
      </c>
      <c r="G15" s="21">
        <v>7.0000000000000007E-2</v>
      </c>
      <c r="H15" s="21">
        <v>7.49</v>
      </c>
      <c r="I15" s="21">
        <v>30.103196000000001</v>
      </c>
      <c r="J15" s="22">
        <v>0</v>
      </c>
      <c r="K15" s="22">
        <v>0</v>
      </c>
      <c r="L15" s="22">
        <v>0</v>
      </c>
      <c r="M15" s="22">
        <v>0</v>
      </c>
      <c r="N15" s="22">
        <v>7.09</v>
      </c>
      <c r="O15" s="22">
        <v>0</v>
      </c>
      <c r="P15" s="22">
        <v>0.4</v>
      </c>
      <c r="Q15" s="22">
        <v>0</v>
      </c>
      <c r="R15" s="22">
        <v>0</v>
      </c>
      <c r="S15" s="22">
        <v>0.2</v>
      </c>
      <c r="T15" s="22">
        <v>0.13</v>
      </c>
      <c r="U15" s="22">
        <v>1.99</v>
      </c>
      <c r="V15" s="22">
        <v>29.43</v>
      </c>
      <c r="W15" s="22">
        <v>5.12</v>
      </c>
      <c r="X15" s="22">
        <v>1.85</v>
      </c>
      <c r="Y15" s="22">
        <v>3.21</v>
      </c>
      <c r="Z15" s="22">
        <v>0.06</v>
      </c>
      <c r="AA15" s="22">
        <v>0</v>
      </c>
      <c r="AB15" s="22">
        <v>6.75</v>
      </c>
      <c r="AC15" s="22">
        <v>1.2</v>
      </c>
      <c r="AD15" s="22">
        <v>0.03</v>
      </c>
      <c r="AE15" s="22">
        <v>0.01</v>
      </c>
      <c r="AF15" s="22">
        <v>0</v>
      </c>
      <c r="AG15" s="22">
        <v>0.03</v>
      </c>
      <c r="AH15" s="22">
        <v>0.05</v>
      </c>
      <c r="AI15" s="22">
        <v>3.6</v>
      </c>
      <c r="AJ15" s="22">
        <v>0</v>
      </c>
      <c r="AK15" s="22">
        <v>5.15</v>
      </c>
      <c r="AL15" s="22">
        <v>3.97</v>
      </c>
      <c r="AM15" s="22">
        <v>2.94</v>
      </c>
      <c r="AN15" s="22">
        <v>5.29</v>
      </c>
      <c r="AO15" s="22">
        <v>1.91</v>
      </c>
      <c r="AP15" s="22">
        <v>1.91</v>
      </c>
      <c r="AQ15" s="22">
        <v>0.88</v>
      </c>
      <c r="AR15" s="22">
        <v>3.97</v>
      </c>
      <c r="AS15" s="22">
        <v>6.32</v>
      </c>
      <c r="AT15" s="22">
        <v>8.23</v>
      </c>
      <c r="AU15" s="22">
        <v>14.55</v>
      </c>
      <c r="AV15" s="22">
        <v>2.21</v>
      </c>
      <c r="AW15" s="22">
        <v>12.05</v>
      </c>
      <c r="AX15" s="22">
        <v>12.05</v>
      </c>
      <c r="AY15" s="22">
        <v>0</v>
      </c>
      <c r="AZ15" s="22">
        <v>5.88</v>
      </c>
      <c r="BA15" s="22">
        <v>4.12</v>
      </c>
      <c r="BB15" s="22">
        <v>2.06</v>
      </c>
      <c r="BC15" s="22">
        <v>1.32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208.22</v>
      </c>
      <c r="CC15" s="21">
        <v>6.51</v>
      </c>
      <c r="CE15" s="19">
        <v>1.1299999999999999</v>
      </c>
      <c r="CG15" s="19">
        <v>0.3</v>
      </c>
      <c r="CH15" s="19">
        <v>0.3</v>
      </c>
      <c r="CI15" s="19">
        <v>0.3</v>
      </c>
      <c r="CJ15" s="19">
        <v>30</v>
      </c>
      <c r="CK15" s="19">
        <v>12.3</v>
      </c>
      <c r="CL15" s="19">
        <v>21.15</v>
      </c>
      <c r="CM15" s="19">
        <v>0</v>
      </c>
      <c r="CN15" s="19">
        <v>0</v>
      </c>
      <c r="CO15" s="19">
        <v>0</v>
      </c>
      <c r="CP15" s="19">
        <v>6</v>
      </c>
      <c r="CQ15" s="19">
        <v>0</v>
      </c>
      <c r="CR15" s="19">
        <v>5.1100000000000003</v>
      </c>
    </row>
    <row r="16" spans="1:96" s="27" customFormat="1" ht="11.4">
      <c r="B16" s="28" t="s">
        <v>98</v>
      </c>
      <c r="C16" s="29"/>
      <c r="D16" s="29">
        <v>15.11</v>
      </c>
      <c r="E16" s="29">
        <v>3.12</v>
      </c>
      <c r="F16" s="29">
        <v>18.170000000000002</v>
      </c>
      <c r="G16" s="29">
        <v>2.58</v>
      </c>
      <c r="H16" s="29">
        <v>90.04</v>
      </c>
      <c r="I16" s="29">
        <v>578.91</v>
      </c>
      <c r="J16" s="30">
        <v>11.84</v>
      </c>
      <c r="K16" s="30">
        <v>0.44</v>
      </c>
      <c r="L16" s="30">
        <v>0</v>
      </c>
      <c r="M16" s="30">
        <v>0</v>
      </c>
      <c r="N16" s="30">
        <v>31.42</v>
      </c>
      <c r="O16" s="30">
        <v>55.65</v>
      </c>
      <c r="P16" s="30">
        <v>2.97</v>
      </c>
      <c r="Q16" s="30">
        <v>0</v>
      </c>
      <c r="R16" s="30">
        <v>0</v>
      </c>
      <c r="S16" s="30">
        <v>0.48</v>
      </c>
      <c r="T16" s="30">
        <v>3.85</v>
      </c>
      <c r="U16" s="30">
        <v>703.44</v>
      </c>
      <c r="V16" s="30">
        <v>269.13</v>
      </c>
      <c r="W16" s="30">
        <v>136</v>
      </c>
      <c r="X16" s="30">
        <v>46.16</v>
      </c>
      <c r="Y16" s="30">
        <v>175.58</v>
      </c>
      <c r="Z16" s="30">
        <v>1.66</v>
      </c>
      <c r="AA16" s="30">
        <v>76.239999999999995</v>
      </c>
      <c r="AB16" s="30">
        <v>70.67</v>
      </c>
      <c r="AC16" s="30">
        <v>113.97</v>
      </c>
      <c r="AD16" s="30">
        <v>1.34</v>
      </c>
      <c r="AE16" s="30">
        <v>0.15</v>
      </c>
      <c r="AF16" s="30">
        <v>0.18</v>
      </c>
      <c r="AG16" s="30">
        <v>1.23</v>
      </c>
      <c r="AH16" s="30">
        <v>3.7</v>
      </c>
      <c r="AI16" s="30">
        <v>4.13</v>
      </c>
      <c r="AJ16" s="30">
        <v>0</v>
      </c>
      <c r="AK16" s="30">
        <v>582.99</v>
      </c>
      <c r="AL16" s="30">
        <v>574.69000000000005</v>
      </c>
      <c r="AM16" s="30">
        <v>1014.36</v>
      </c>
      <c r="AN16" s="30">
        <v>456.18</v>
      </c>
      <c r="AO16" s="30">
        <v>225.33</v>
      </c>
      <c r="AP16" s="30">
        <v>402.88</v>
      </c>
      <c r="AQ16" s="30">
        <v>155.5</v>
      </c>
      <c r="AR16" s="30">
        <v>609.70000000000005</v>
      </c>
      <c r="AS16" s="30">
        <v>393.99</v>
      </c>
      <c r="AT16" s="30">
        <v>427.82</v>
      </c>
      <c r="AU16" s="30">
        <v>416.24</v>
      </c>
      <c r="AV16" s="30">
        <v>191.37</v>
      </c>
      <c r="AW16" s="30">
        <v>322.81</v>
      </c>
      <c r="AX16" s="30">
        <v>2352.04</v>
      </c>
      <c r="AY16" s="30">
        <v>0</v>
      </c>
      <c r="AZ16" s="30">
        <v>768.7</v>
      </c>
      <c r="BA16" s="30">
        <v>405.53</v>
      </c>
      <c r="BB16" s="30">
        <v>451.75</v>
      </c>
      <c r="BC16" s="30">
        <v>208.58</v>
      </c>
      <c r="BD16" s="30">
        <v>0.51</v>
      </c>
      <c r="BE16" s="30">
        <v>0.23</v>
      </c>
      <c r="BF16" s="30">
        <v>0.12</v>
      </c>
      <c r="BG16" s="30">
        <v>0.28000000000000003</v>
      </c>
      <c r="BH16" s="30">
        <v>0.33</v>
      </c>
      <c r="BI16" s="30">
        <v>1.51</v>
      </c>
      <c r="BJ16" s="30">
        <v>0</v>
      </c>
      <c r="BK16" s="30">
        <v>4.4000000000000004</v>
      </c>
      <c r="BL16" s="30">
        <v>0</v>
      </c>
      <c r="BM16" s="30">
        <v>1.37</v>
      </c>
      <c r="BN16" s="30">
        <v>0.01</v>
      </c>
      <c r="BO16" s="30">
        <v>0</v>
      </c>
      <c r="BP16" s="30">
        <v>0</v>
      </c>
      <c r="BQ16" s="30">
        <v>0.28999999999999998</v>
      </c>
      <c r="BR16" s="30">
        <v>0.44</v>
      </c>
      <c r="BS16" s="30">
        <v>4.12</v>
      </c>
      <c r="BT16" s="30">
        <v>0</v>
      </c>
      <c r="BU16" s="30">
        <v>0</v>
      </c>
      <c r="BV16" s="30">
        <v>1.02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421.28</v>
      </c>
      <c r="CC16" s="29">
        <f>SUM($CC$10:$CC$15)</f>
        <v>59.78</v>
      </c>
      <c r="CD16" s="27">
        <f>$I$16/$I$53*100</f>
        <v>18.08867641544807</v>
      </c>
      <c r="CE16" s="27">
        <v>88.02</v>
      </c>
      <c r="CG16" s="27">
        <v>31.73</v>
      </c>
      <c r="CH16" s="27">
        <v>15.06</v>
      </c>
      <c r="CI16" s="27">
        <v>23.39</v>
      </c>
      <c r="CJ16" s="27">
        <v>2953.93</v>
      </c>
      <c r="CK16" s="27">
        <v>1195.69</v>
      </c>
      <c r="CL16" s="27">
        <v>2074.81</v>
      </c>
      <c r="CM16" s="27">
        <v>36.31</v>
      </c>
      <c r="CN16" s="27">
        <v>24.49</v>
      </c>
      <c r="CO16" s="27">
        <v>30.4</v>
      </c>
      <c r="CP16" s="27">
        <v>11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7.02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4.6900000000000004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12.8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7.76</v>
      </c>
    </row>
    <row r="20" spans="1:96" s="23" customFormat="1">
      <c r="A20" s="23" t="str">
        <f>"46/3"</f>
        <v>46/3</v>
      </c>
      <c r="B20" s="24" t="s">
        <v>102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7.87</v>
      </c>
      <c r="CE20" s="23">
        <v>10.5</v>
      </c>
      <c r="CG20" s="23">
        <v>39.92</v>
      </c>
      <c r="CH20" s="23">
        <v>20.3</v>
      </c>
      <c r="CI20" s="23">
        <v>30.11</v>
      </c>
      <c r="CJ20" s="23">
        <v>371.83</v>
      </c>
      <c r="CK20" s="23">
        <v>367.4</v>
      </c>
      <c r="CL20" s="23">
        <v>369.61</v>
      </c>
      <c r="CM20" s="23">
        <v>3.7</v>
      </c>
      <c r="CN20" s="23">
        <v>3.39</v>
      </c>
      <c r="CO20" s="23">
        <v>3.54</v>
      </c>
      <c r="CP20" s="23">
        <v>0</v>
      </c>
      <c r="CQ20" s="23">
        <v>0.98</v>
      </c>
      <c r="CR20" s="23">
        <v>4.7699999999999996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9.3800000000000008</v>
      </c>
      <c r="G21" s="25">
        <v>1.28</v>
      </c>
      <c r="H21" s="25">
        <v>9.64</v>
      </c>
      <c r="I21" s="25">
        <v>176.78384999999997</v>
      </c>
      <c r="J21" s="26">
        <v>4.99</v>
      </c>
      <c r="K21" s="26">
        <v>0.98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117.36</v>
      </c>
      <c r="Z21" s="26">
        <v>1.95</v>
      </c>
      <c r="AA21" s="26">
        <v>0</v>
      </c>
      <c r="AB21" s="26">
        <v>0</v>
      </c>
      <c r="AC21" s="26">
        <v>0</v>
      </c>
      <c r="AD21" s="26">
        <v>1.03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0.08</v>
      </c>
      <c r="BL21" s="26">
        <v>0</v>
      </c>
      <c r="BM21" s="26">
        <v>0.05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0.28000000000000003</v>
      </c>
      <c r="BT21" s="26">
        <v>0</v>
      </c>
      <c r="BU21" s="26">
        <v>0</v>
      </c>
      <c r="BV21" s="26">
        <v>0.71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51.36</v>
      </c>
      <c r="CE21" s="23">
        <v>0</v>
      </c>
      <c r="CG21" s="23">
        <v>18.010000000000002</v>
      </c>
      <c r="CH21" s="23">
        <v>9.33</v>
      </c>
      <c r="CI21" s="23">
        <v>13.67</v>
      </c>
      <c r="CJ21" s="23">
        <v>361.61</v>
      </c>
      <c r="CK21" s="23">
        <v>130.1</v>
      </c>
      <c r="CL21" s="23">
        <v>245.86</v>
      </c>
      <c r="CM21" s="23">
        <v>7.72</v>
      </c>
      <c r="CN21" s="23">
        <v>5.23</v>
      </c>
      <c r="CO21" s="23">
        <v>6.48</v>
      </c>
      <c r="CP21" s="23">
        <v>0</v>
      </c>
      <c r="CQ21" s="23">
        <v>0.45</v>
      </c>
      <c r="CR21" s="23">
        <v>31.3</v>
      </c>
    </row>
    <row r="22" spans="1:96" s="23" customFormat="1">
      <c r="A22" s="23" t="str">
        <f>"601"</f>
        <v>601</v>
      </c>
      <c r="B22" s="24" t="s">
        <v>104</v>
      </c>
      <c r="C22" s="25" t="str">
        <f>"30"</f>
        <v>30</v>
      </c>
      <c r="D22" s="25">
        <v>0.43</v>
      </c>
      <c r="E22" s="25">
        <v>0</v>
      </c>
      <c r="F22" s="25">
        <v>0.89</v>
      </c>
      <c r="G22" s="25">
        <v>0.03</v>
      </c>
      <c r="H22" s="25">
        <v>1.74</v>
      </c>
      <c r="I22" s="25">
        <v>16.849643977499998</v>
      </c>
      <c r="J22" s="26">
        <v>0.68</v>
      </c>
      <c r="K22" s="26">
        <v>0</v>
      </c>
      <c r="L22" s="26">
        <v>0</v>
      </c>
      <c r="M22" s="26">
        <v>0</v>
      </c>
      <c r="N22" s="26">
        <v>0.39</v>
      </c>
      <c r="O22" s="26">
        <v>1.27</v>
      </c>
      <c r="P22" s="26">
        <v>7.0000000000000007E-2</v>
      </c>
      <c r="Q22" s="26">
        <v>0</v>
      </c>
      <c r="R22" s="26">
        <v>0</v>
      </c>
      <c r="S22" s="26">
        <v>0.08</v>
      </c>
      <c r="T22" s="26">
        <v>0.56999999999999995</v>
      </c>
      <c r="U22" s="26">
        <v>196.75</v>
      </c>
      <c r="V22" s="26">
        <v>15.83</v>
      </c>
      <c r="W22" s="26">
        <v>7.2</v>
      </c>
      <c r="X22" s="26">
        <v>1.27</v>
      </c>
      <c r="Y22" s="26">
        <v>5.79</v>
      </c>
      <c r="Z22" s="26">
        <v>0.06</v>
      </c>
      <c r="AA22" s="26">
        <v>2.7</v>
      </c>
      <c r="AB22" s="26">
        <v>14.88</v>
      </c>
      <c r="AC22" s="26">
        <v>10.73</v>
      </c>
      <c r="AD22" s="26">
        <v>7.0000000000000007E-2</v>
      </c>
      <c r="AE22" s="26">
        <v>0</v>
      </c>
      <c r="AF22" s="26">
        <v>0.01</v>
      </c>
      <c r="AG22" s="26">
        <v>0.04</v>
      </c>
      <c r="AH22" s="26">
        <v>0.14000000000000001</v>
      </c>
      <c r="AI22" s="26">
        <v>0.17</v>
      </c>
      <c r="AJ22" s="26">
        <v>0</v>
      </c>
      <c r="AK22" s="26">
        <v>9.36</v>
      </c>
      <c r="AL22" s="26">
        <v>8.5500000000000007</v>
      </c>
      <c r="AM22" s="26">
        <v>16.02</v>
      </c>
      <c r="AN22" s="26">
        <v>4.97</v>
      </c>
      <c r="AO22" s="26">
        <v>3.04</v>
      </c>
      <c r="AP22" s="26">
        <v>6.18</v>
      </c>
      <c r="AQ22" s="26">
        <v>1.99</v>
      </c>
      <c r="AR22" s="26">
        <v>9.94</v>
      </c>
      <c r="AS22" s="26">
        <v>6.56</v>
      </c>
      <c r="AT22" s="26">
        <v>7.95</v>
      </c>
      <c r="AU22" s="26">
        <v>6.76</v>
      </c>
      <c r="AV22" s="26">
        <v>3.98</v>
      </c>
      <c r="AW22" s="26">
        <v>6.96</v>
      </c>
      <c r="AX22" s="26">
        <v>61.23</v>
      </c>
      <c r="AY22" s="26">
        <v>0</v>
      </c>
      <c r="AZ22" s="26">
        <v>19.28</v>
      </c>
      <c r="BA22" s="26">
        <v>9.94</v>
      </c>
      <c r="BB22" s="26">
        <v>4.97</v>
      </c>
      <c r="BC22" s="26">
        <v>3.98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29.26</v>
      </c>
      <c r="CC22" s="25">
        <v>3.01</v>
      </c>
      <c r="CE22" s="23">
        <v>5.18</v>
      </c>
      <c r="CG22" s="23">
        <v>208.58</v>
      </c>
      <c r="CH22" s="23">
        <v>108.58</v>
      </c>
      <c r="CI22" s="23">
        <v>158.58000000000001</v>
      </c>
      <c r="CJ22" s="23">
        <v>949.41</v>
      </c>
      <c r="CK22" s="23">
        <v>391.41</v>
      </c>
      <c r="CL22" s="23">
        <v>670.41</v>
      </c>
      <c r="CM22" s="23">
        <v>52.9</v>
      </c>
      <c r="CN22" s="23">
        <v>31.57</v>
      </c>
      <c r="CO22" s="23">
        <v>42.46</v>
      </c>
      <c r="CP22" s="23">
        <v>0</v>
      </c>
      <c r="CQ22" s="23">
        <v>0.5</v>
      </c>
      <c r="CR22" s="23">
        <v>1.83</v>
      </c>
    </row>
    <row r="23" spans="1:96" s="23" customFormat="1">
      <c r="A23" s="23" t="str">
        <f>"2"</f>
        <v>2</v>
      </c>
      <c r="B23" s="24" t="s">
        <v>96</v>
      </c>
      <c r="C23" s="25" t="str">
        <f>"35,7"</f>
        <v>35,7</v>
      </c>
      <c r="D23" s="25">
        <v>2.36</v>
      </c>
      <c r="E23" s="25">
        <v>0</v>
      </c>
      <c r="F23" s="25">
        <v>0.23</v>
      </c>
      <c r="G23" s="25">
        <v>0.23</v>
      </c>
      <c r="H23" s="25">
        <v>16.739999999999998</v>
      </c>
      <c r="I23" s="25">
        <v>79.932656999999992</v>
      </c>
      <c r="J23" s="26">
        <v>0</v>
      </c>
      <c r="K23" s="26">
        <v>0</v>
      </c>
      <c r="L23" s="26">
        <v>0</v>
      </c>
      <c r="M23" s="26">
        <v>0</v>
      </c>
      <c r="N23" s="26">
        <v>0.39</v>
      </c>
      <c r="O23" s="26">
        <v>16.28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0.64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113.99</v>
      </c>
      <c r="AL23" s="26">
        <v>118.65</v>
      </c>
      <c r="AM23" s="26">
        <v>181.7</v>
      </c>
      <c r="AN23" s="26">
        <v>60.25</v>
      </c>
      <c r="AO23" s="26">
        <v>35.72</v>
      </c>
      <c r="AP23" s="26">
        <v>71.44</v>
      </c>
      <c r="AQ23" s="26">
        <v>27.02</v>
      </c>
      <c r="AR23" s="26">
        <v>129.21</v>
      </c>
      <c r="AS23" s="26">
        <v>80.13</v>
      </c>
      <c r="AT23" s="26">
        <v>111.81</v>
      </c>
      <c r="AU23" s="26">
        <v>92.25</v>
      </c>
      <c r="AV23" s="26">
        <v>48.45</v>
      </c>
      <c r="AW23" s="26">
        <v>85.72</v>
      </c>
      <c r="AX23" s="26">
        <v>716.84</v>
      </c>
      <c r="AY23" s="26">
        <v>0</v>
      </c>
      <c r="AZ23" s="26">
        <v>233.56</v>
      </c>
      <c r="BA23" s="26">
        <v>101.56</v>
      </c>
      <c r="BB23" s="26">
        <v>67.400000000000006</v>
      </c>
      <c r="BC23" s="26">
        <v>53.42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13.96</v>
      </c>
      <c r="CC23" s="25">
        <v>2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1.67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0.5</v>
      </c>
      <c r="E25" s="21">
        <v>0</v>
      </c>
      <c r="F25" s="21">
        <v>0.21</v>
      </c>
      <c r="G25" s="21">
        <v>0.21</v>
      </c>
      <c r="H25" s="21">
        <v>20.16</v>
      </c>
      <c r="I25" s="21">
        <v>77.018329999999992</v>
      </c>
      <c r="J25" s="22">
        <v>0.03</v>
      </c>
      <c r="K25" s="22">
        <v>0</v>
      </c>
      <c r="L25" s="22">
        <v>0</v>
      </c>
      <c r="M25" s="22">
        <v>0</v>
      </c>
      <c r="N25" s="22">
        <v>15.97</v>
      </c>
      <c r="O25" s="22">
        <v>0.88</v>
      </c>
      <c r="P25" s="22">
        <v>3.31</v>
      </c>
      <c r="Q25" s="22">
        <v>0</v>
      </c>
      <c r="R25" s="22">
        <v>0</v>
      </c>
      <c r="S25" s="22">
        <v>0.75</v>
      </c>
      <c r="T25" s="22">
        <v>0.72</v>
      </c>
      <c r="U25" s="22">
        <v>1.73</v>
      </c>
      <c r="V25" s="22">
        <v>7.72</v>
      </c>
      <c r="W25" s="22">
        <v>9.02</v>
      </c>
      <c r="X25" s="22">
        <v>2.42</v>
      </c>
      <c r="Y25" s="22">
        <v>2.37</v>
      </c>
      <c r="Z25" s="22">
        <v>0.47</v>
      </c>
      <c r="AA25" s="22">
        <v>0</v>
      </c>
      <c r="AB25" s="22">
        <v>661.5</v>
      </c>
      <c r="AC25" s="22">
        <v>122.55</v>
      </c>
      <c r="AD25" s="22">
        <v>0.56999999999999995</v>
      </c>
      <c r="AE25" s="22">
        <v>0.01</v>
      </c>
      <c r="AF25" s="22">
        <v>0.04</v>
      </c>
      <c r="AG25" s="22">
        <v>0.15</v>
      </c>
      <c r="AH25" s="22">
        <v>0.21</v>
      </c>
      <c r="AI25" s="22">
        <v>60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232.11</v>
      </c>
      <c r="CC25" s="21">
        <v>8.51</v>
      </c>
      <c r="CE25" s="19">
        <v>110.25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5.16</v>
      </c>
    </row>
    <row r="26" spans="1:96" s="27" customFormat="1" ht="11.4">
      <c r="B26" s="28" t="s">
        <v>107</v>
      </c>
      <c r="C26" s="29"/>
      <c r="D26" s="29">
        <v>25.77</v>
      </c>
      <c r="E26" s="29">
        <v>11.96</v>
      </c>
      <c r="F26" s="29">
        <v>21.91</v>
      </c>
      <c r="G26" s="29">
        <v>10.47</v>
      </c>
      <c r="H26" s="29">
        <v>111.56</v>
      </c>
      <c r="I26" s="29">
        <v>730.43</v>
      </c>
      <c r="J26" s="30">
        <v>9.06</v>
      </c>
      <c r="K26" s="30">
        <v>6</v>
      </c>
      <c r="L26" s="30">
        <v>0</v>
      </c>
      <c r="M26" s="30">
        <v>0</v>
      </c>
      <c r="N26" s="30">
        <v>31.45</v>
      </c>
      <c r="O26" s="30">
        <v>69.5</v>
      </c>
      <c r="P26" s="30">
        <v>10.62</v>
      </c>
      <c r="Q26" s="30">
        <v>0</v>
      </c>
      <c r="R26" s="30">
        <v>0</v>
      </c>
      <c r="S26" s="30">
        <v>1.5</v>
      </c>
      <c r="T26" s="30">
        <v>7.84</v>
      </c>
      <c r="U26" s="30">
        <v>1350.77</v>
      </c>
      <c r="V26" s="30">
        <v>795.42</v>
      </c>
      <c r="W26" s="30">
        <v>92</v>
      </c>
      <c r="X26" s="30">
        <v>76.03</v>
      </c>
      <c r="Y26" s="30">
        <v>272.08999999999997</v>
      </c>
      <c r="Z26" s="30">
        <v>5.61</v>
      </c>
      <c r="AA26" s="30">
        <v>14.72</v>
      </c>
      <c r="AB26" s="30">
        <v>6760.84</v>
      </c>
      <c r="AC26" s="30">
        <v>1218.3599999999999</v>
      </c>
      <c r="AD26" s="30">
        <v>6.45</v>
      </c>
      <c r="AE26" s="30">
        <v>0.24</v>
      </c>
      <c r="AF26" s="30">
        <v>0.26</v>
      </c>
      <c r="AG26" s="30">
        <v>4.79</v>
      </c>
      <c r="AH26" s="30">
        <v>9.5500000000000007</v>
      </c>
      <c r="AI26" s="30">
        <v>69.010000000000005</v>
      </c>
      <c r="AJ26" s="30">
        <v>0</v>
      </c>
      <c r="AK26" s="30">
        <v>1235.28</v>
      </c>
      <c r="AL26" s="30">
        <v>1036.74</v>
      </c>
      <c r="AM26" s="30">
        <v>1852.3</v>
      </c>
      <c r="AN26" s="30">
        <v>1442.79</v>
      </c>
      <c r="AO26" s="30">
        <v>474.98</v>
      </c>
      <c r="AP26" s="30">
        <v>911.75</v>
      </c>
      <c r="AQ26" s="30">
        <v>269.07</v>
      </c>
      <c r="AR26" s="30">
        <v>1111.44</v>
      </c>
      <c r="AS26" s="30">
        <v>1157.1199999999999</v>
      </c>
      <c r="AT26" s="30">
        <v>1250.1500000000001</v>
      </c>
      <c r="AU26" s="30">
        <v>1886.76</v>
      </c>
      <c r="AV26" s="30">
        <v>704.16</v>
      </c>
      <c r="AW26" s="30">
        <v>1057.02</v>
      </c>
      <c r="AX26" s="30">
        <v>5339.72</v>
      </c>
      <c r="AY26" s="30">
        <v>185.96</v>
      </c>
      <c r="AZ26" s="30">
        <v>1456.53</v>
      </c>
      <c r="BA26" s="30">
        <v>1057.02</v>
      </c>
      <c r="BB26" s="30">
        <v>758.73</v>
      </c>
      <c r="BC26" s="30">
        <v>401.21</v>
      </c>
      <c r="BD26" s="30">
        <v>0.09</v>
      </c>
      <c r="BE26" s="30">
        <v>0.04</v>
      </c>
      <c r="BF26" s="30">
        <v>0.02</v>
      </c>
      <c r="BG26" s="30">
        <v>0.05</v>
      </c>
      <c r="BH26" s="30">
        <v>0.06</v>
      </c>
      <c r="BI26" s="30">
        <v>0.26</v>
      </c>
      <c r="BJ26" s="30">
        <v>0</v>
      </c>
      <c r="BK26" s="30">
        <v>1.41</v>
      </c>
      <c r="BL26" s="30">
        <v>0</v>
      </c>
      <c r="BM26" s="30">
        <v>0.57999999999999996</v>
      </c>
      <c r="BN26" s="30">
        <v>0.03</v>
      </c>
      <c r="BO26" s="30">
        <v>0.06</v>
      </c>
      <c r="BP26" s="30">
        <v>0</v>
      </c>
      <c r="BQ26" s="30">
        <v>0.05</v>
      </c>
      <c r="BR26" s="30">
        <v>0.09</v>
      </c>
      <c r="BS26" s="30">
        <v>2.65</v>
      </c>
      <c r="BT26" s="30">
        <v>0</v>
      </c>
      <c r="BU26" s="30">
        <v>0</v>
      </c>
      <c r="BV26" s="30">
        <v>5.63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669.94</v>
      </c>
      <c r="CC26" s="29">
        <f>SUM($CC$17:$CC$25)</f>
        <v>93.73</v>
      </c>
      <c r="CD26" s="27">
        <f>$I$26/$I$53*100</f>
        <v>22.823084614423195</v>
      </c>
      <c r="CE26" s="27">
        <v>1141.53</v>
      </c>
      <c r="CG26" s="27">
        <v>330.99</v>
      </c>
      <c r="CH26" s="27">
        <v>181.67</v>
      </c>
      <c r="CI26" s="27">
        <v>256.33</v>
      </c>
      <c r="CJ26" s="27">
        <v>5502.93</v>
      </c>
      <c r="CK26" s="27">
        <v>2306.44</v>
      </c>
      <c r="CL26" s="27">
        <v>3904.68</v>
      </c>
      <c r="CM26" s="27">
        <v>188.32</v>
      </c>
      <c r="CN26" s="27">
        <v>117.66</v>
      </c>
      <c r="CO26" s="27">
        <v>153.21</v>
      </c>
      <c r="CP26" s="27">
        <v>12.84</v>
      </c>
      <c r="CQ26" s="27">
        <v>2.97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11.09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9.24</v>
      </c>
    </row>
    <row r="29" spans="1:96" s="19" customFormat="1">
      <c r="A29" s="19" t="str">
        <f>"10,1"</f>
        <v>10,1</v>
      </c>
      <c r="B29" s="20" t="s">
        <v>110</v>
      </c>
      <c r="C29" s="21" t="str">
        <f>"110"</f>
        <v>110</v>
      </c>
      <c r="D29" s="21">
        <v>0.88</v>
      </c>
      <c r="E29" s="21">
        <v>0</v>
      </c>
      <c r="F29" s="21">
        <v>0.22</v>
      </c>
      <c r="G29" s="21">
        <v>0.22</v>
      </c>
      <c r="H29" s="21">
        <v>10.34</v>
      </c>
      <c r="I29" s="21">
        <v>44.66</v>
      </c>
      <c r="J29" s="22">
        <v>0</v>
      </c>
      <c r="K29" s="22">
        <v>0</v>
      </c>
      <c r="L29" s="22">
        <v>0</v>
      </c>
      <c r="M29" s="22">
        <v>0</v>
      </c>
      <c r="N29" s="22">
        <v>8.25</v>
      </c>
      <c r="O29" s="22">
        <v>0</v>
      </c>
      <c r="P29" s="22">
        <v>2.09</v>
      </c>
      <c r="Q29" s="22">
        <v>0</v>
      </c>
      <c r="R29" s="22">
        <v>0</v>
      </c>
      <c r="S29" s="22">
        <v>1.21</v>
      </c>
      <c r="T29" s="22">
        <v>0.55000000000000004</v>
      </c>
      <c r="U29" s="22">
        <v>13.2</v>
      </c>
      <c r="V29" s="22">
        <v>170.5</v>
      </c>
      <c r="W29" s="22">
        <v>38.5</v>
      </c>
      <c r="X29" s="22">
        <v>12.1</v>
      </c>
      <c r="Y29" s="22">
        <v>18.7</v>
      </c>
      <c r="Z29" s="22">
        <v>0.11</v>
      </c>
      <c r="AA29" s="22">
        <v>0</v>
      </c>
      <c r="AB29" s="22">
        <v>66</v>
      </c>
      <c r="AC29" s="22">
        <v>11</v>
      </c>
      <c r="AD29" s="22">
        <v>0.22</v>
      </c>
      <c r="AE29" s="22">
        <v>7.0000000000000007E-2</v>
      </c>
      <c r="AF29" s="22">
        <v>0.03</v>
      </c>
      <c r="AG29" s="22">
        <v>0.22</v>
      </c>
      <c r="AH29" s="22">
        <v>0.33</v>
      </c>
      <c r="AI29" s="22">
        <v>41.8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96.8</v>
      </c>
      <c r="CC29" s="21">
        <v>26.4</v>
      </c>
      <c r="CE29" s="19">
        <v>11</v>
      </c>
      <c r="CG29" s="19">
        <v>1.93</v>
      </c>
      <c r="CH29" s="19">
        <v>0.48</v>
      </c>
      <c r="CI29" s="19">
        <v>1.2</v>
      </c>
      <c r="CJ29" s="19">
        <v>96.25</v>
      </c>
      <c r="CK29" s="19">
        <v>39.46</v>
      </c>
      <c r="CL29" s="19">
        <v>67.86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22</v>
      </c>
    </row>
    <row r="30" spans="1:96" s="27" customFormat="1" ht="11.4">
      <c r="B30" s="28" t="s">
        <v>111</v>
      </c>
      <c r="C30" s="29"/>
      <c r="D30" s="29">
        <v>1.88</v>
      </c>
      <c r="E30" s="29">
        <v>0</v>
      </c>
      <c r="F30" s="29">
        <v>0.42</v>
      </c>
      <c r="G30" s="29">
        <v>0.22</v>
      </c>
      <c r="H30" s="29">
        <v>30.94</v>
      </c>
      <c r="I30" s="29">
        <v>131.13999999999999</v>
      </c>
      <c r="J30" s="30">
        <v>0</v>
      </c>
      <c r="K30" s="30">
        <v>0</v>
      </c>
      <c r="L30" s="30">
        <v>0</v>
      </c>
      <c r="M30" s="30">
        <v>0</v>
      </c>
      <c r="N30" s="30">
        <v>28.05</v>
      </c>
      <c r="O30" s="30">
        <v>0.4</v>
      </c>
      <c r="P30" s="30">
        <v>2.4900000000000002</v>
      </c>
      <c r="Q30" s="30">
        <v>0</v>
      </c>
      <c r="R30" s="30">
        <v>0</v>
      </c>
      <c r="S30" s="30">
        <v>2.21</v>
      </c>
      <c r="T30" s="30">
        <v>1.1499999999999999</v>
      </c>
      <c r="U30" s="30">
        <v>25.2</v>
      </c>
      <c r="V30" s="30">
        <v>410.5</v>
      </c>
      <c r="W30" s="30">
        <v>52.5</v>
      </c>
      <c r="X30" s="30">
        <v>20.100000000000001</v>
      </c>
      <c r="Y30" s="30">
        <v>32.700000000000003</v>
      </c>
      <c r="Z30" s="30">
        <v>2.91</v>
      </c>
      <c r="AA30" s="30">
        <v>0</v>
      </c>
      <c r="AB30" s="30">
        <v>66</v>
      </c>
      <c r="AC30" s="30">
        <v>11</v>
      </c>
      <c r="AD30" s="30">
        <v>0.42</v>
      </c>
      <c r="AE30" s="30">
        <v>0.09</v>
      </c>
      <c r="AF30" s="30">
        <v>0.05</v>
      </c>
      <c r="AG30" s="30">
        <v>0.42</v>
      </c>
      <c r="AH30" s="30">
        <v>0.73</v>
      </c>
      <c r="AI30" s="30">
        <v>45.8</v>
      </c>
      <c r="AJ30" s="30">
        <v>0.4</v>
      </c>
      <c r="AK30" s="30">
        <v>16</v>
      </c>
      <c r="AL30" s="30">
        <v>20</v>
      </c>
      <c r="AM30" s="30">
        <v>28</v>
      </c>
      <c r="AN30" s="30">
        <v>28</v>
      </c>
      <c r="AO30" s="30">
        <v>4</v>
      </c>
      <c r="AP30" s="30">
        <v>16</v>
      </c>
      <c r="AQ30" s="30">
        <v>4</v>
      </c>
      <c r="AR30" s="30">
        <v>14</v>
      </c>
      <c r="AS30" s="30">
        <v>26</v>
      </c>
      <c r="AT30" s="30">
        <v>16</v>
      </c>
      <c r="AU30" s="30">
        <v>116</v>
      </c>
      <c r="AV30" s="30">
        <v>10</v>
      </c>
      <c r="AW30" s="30">
        <v>22</v>
      </c>
      <c r="AX30" s="30">
        <v>64</v>
      </c>
      <c r="AY30" s="30">
        <v>0</v>
      </c>
      <c r="AZ30" s="30">
        <v>20</v>
      </c>
      <c r="BA30" s="30">
        <v>24</v>
      </c>
      <c r="BB30" s="30">
        <v>10</v>
      </c>
      <c r="BC30" s="30">
        <v>8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273</v>
      </c>
      <c r="CC30" s="29">
        <f>SUM($CC$27:$CC$29)</f>
        <v>37.489999999999995</v>
      </c>
      <c r="CD30" s="27">
        <f>$I$30/$I$53*100</f>
        <v>4.0976127984001991</v>
      </c>
      <c r="CE30" s="27">
        <v>11</v>
      </c>
      <c r="CG30" s="27">
        <v>5.93</v>
      </c>
      <c r="CH30" s="27">
        <v>4.4800000000000004</v>
      </c>
      <c r="CI30" s="27">
        <v>5.2</v>
      </c>
      <c r="CJ30" s="27">
        <v>496.25</v>
      </c>
      <c r="CK30" s="27">
        <v>221.46</v>
      </c>
      <c r="CL30" s="27">
        <v>358.86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"17/4"</f>
        <v>17/4</v>
      </c>
      <c r="B33" s="24" t="s">
        <v>93</v>
      </c>
      <c r="C33" s="25" t="str">
        <f>"180"</f>
        <v>180</v>
      </c>
      <c r="D33" s="25">
        <v>4.49</v>
      </c>
      <c r="E33" s="25">
        <v>2.7</v>
      </c>
      <c r="F33" s="25">
        <v>5.86</v>
      </c>
      <c r="G33" s="25">
        <v>0.46</v>
      </c>
      <c r="H33" s="25">
        <v>23.77</v>
      </c>
      <c r="I33" s="25">
        <v>164.54249009999998</v>
      </c>
      <c r="J33" s="26">
        <v>4.03</v>
      </c>
      <c r="K33" s="26">
        <v>0.1</v>
      </c>
      <c r="L33" s="26">
        <v>0</v>
      </c>
      <c r="M33" s="26">
        <v>0</v>
      </c>
      <c r="N33" s="26">
        <v>8.31</v>
      </c>
      <c r="O33" s="26">
        <v>14.78</v>
      </c>
      <c r="P33" s="26">
        <v>0.69</v>
      </c>
      <c r="Q33" s="26">
        <v>0</v>
      </c>
      <c r="R33" s="26">
        <v>0</v>
      </c>
      <c r="S33" s="26">
        <v>0.09</v>
      </c>
      <c r="T33" s="26">
        <v>1.81</v>
      </c>
      <c r="U33" s="26">
        <v>397.62</v>
      </c>
      <c r="V33" s="26">
        <v>149.59</v>
      </c>
      <c r="W33" s="26">
        <v>104.23</v>
      </c>
      <c r="X33" s="26">
        <v>24.37</v>
      </c>
      <c r="Y33" s="26">
        <v>111.33</v>
      </c>
      <c r="Z33" s="26">
        <v>0.47</v>
      </c>
      <c r="AA33" s="26">
        <v>21.82</v>
      </c>
      <c r="AB33" s="26">
        <v>19.73</v>
      </c>
      <c r="AC33" s="26">
        <v>40.74</v>
      </c>
      <c r="AD33" s="26">
        <v>0.13</v>
      </c>
      <c r="AE33" s="26">
        <v>0.06</v>
      </c>
      <c r="AF33" s="26">
        <v>0.12</v>
      </c>
      <c r="AG33" s="26">
        <v>0.38</v>
      </c>
      <c r="AH33" s="26">
        <v>1.64</v>
      </c>
      <c r="AI33" s="26">
        <v>0.48</v>
      </c>
      <c r="AJ33" s="26">
        <v>0</v>
      </c>
      <c r="AK33" s="26">
        <v>239.47</v>
      </c>
      <c r="AL33" s="26">
        <v>222.56</v>
      </c>
      <c r="AM33" s="26">
        <v>462.81</v>
      </c>
      <c r="AN33" s="26">
        <v>253.27</v>
      </c>
      <c r="AO33" s="26">
        <v>112.42</v>
      </c>
      <c r="AP33" s="26">
        <v>181.85</v>
      </c>
      <c r="AQ33" s="26">
        <v>68.37</v>
      </c>
      <c r="AR33" s="26">
        <v>228.69</v>
      </c>
      <c r="AS33" s="26">
        <v>151.05000000000001</v>
      </c>
      <c r="AT33" s="26">
        <v>105.37</v>
      </c>
      <c r="AU33" s="26">
        <v>131.43</v>
      </c>
      <c r="AV33" s="26">
        <v>47.25</v>
      </c>
      <c r="AW33" s="26">
        <v>69.540000000000006</v>
      </c>
      <c r="AX33" s="26">
        <v>364.88</v>
      </c>
      <c r="AY33" s="26">
        <v>0</v>
      </c>
      <c r="AZ33" s="26">
        <v>119.29</v>
      </c>
      <c r="BA33" s="26">
        <v>109.3</v>
      </c>
      <c r="BB33" s="26">
        <v>235.51</v>
      </c>
      <c r="BC33" s="26">
        <v>57</v>
      </c>
      <c r="BD33" s="26">
        <v>0.11</v>
      </c>
      <c r="BE33" s="26">
        <v>0.05</v>
      </c>
      <c r="BF33" s="26">
        <v>0.03</v>
      </c>
      <c r="BG33" s="26">
        <v>0.06</v>
      </c>
      <c r="BH33" s="26">
        <v>7.0000000000000007E-2</v>
      </c>
      <c r="BI33" s="26">
        <v>0.32</v>
      </c>
      <c r="BJ33" s="26">
        <v>0</v>
      </c>
      <c r="BK33" s="26">
        <v>0.92</v>
      </c>
      <c r="BL33" s="26">
        <v>0</v>
      </c>
      <c r="BM33" s="26">
        <v>0.28000000000000003</v>
      </c>
      <c r="BN33" s="26">
        <v>0</v>
      </c>
      <c r="BO33" s="26">
        <v>0</v>
      </c>
      <c r="BP33" s="26">
        <v>0</v>
      </c>
      <c r="BQ33" s="26">
        <v>0.06</v>
      </c>
      <c r="BR33" s="26">
        <v>0.09</v>
      </c>
      <c r="BS33" s="26">
        <v>0.8</v>
      </c>
      <c r="BT33" s="26">
        <v>0</v>
      </c>
      <c r="BU33" s="26">
        <v>0</v>
      </c>
      <c r="BV33" s="26">
        <v>0.25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148.56</v>
      </c>
      <c r="CC33" s="25">
        <v>18.809999999999999</v>
      </c>
      <c r="CE33" s="23">
        <v>25.1</v>
      </c>
      <c r="CG33" s="23">
        <v>25.86</v>
      </c>
      <c r="CH33" s="23">
        <v>12.21</v>
      </c>
      <c r="CI33" s="23">
        <v>19.04</v>
      </c>
      <c r="CJ33" s="23">
        <v>860.47</v>
      </c>
      <c r="CK33" s="23">
        <v>378.52</v>
      </c>
      <c r="CL33" s="23">
        <v>619.49</v>
      </c>
      <c r="CM33" s="23">
        <v>16.36</v>
      </c>
      <c r="CN33" s="23">
        <v>7.2</v>
      </c>
      <c r="CO33" s="23">
        <v>11.78</v>
      </c>
      <c r="CP33" s="23">
        <v>4.5</v>
      </c>
      <c r="CQ33" s="23">
        <v>0.9</v>
      </c>
      <c r="CR33" s="23">
        <v>11.4</v>
      </c>
    </row>
    <row r="34" spans="1:96" s="23" customFormat="1">
      <c r="A34" s="23" t="str">
        <f>"726/1"</f>
        <v>726/1</v>
      </c>
      <c r="B34" s="24" t="s">
        <v>94</v>
      </c>
      <c r="C34" s="25" t="str">
        <f>"120"</f>
        <v>120</v>
      </c>
      <c r="D34" s="25">
        <v>15.53</v>
      </c>
      <c r="E34" s="25">
        <v>0.08</v>
      </c>
      <c r="F34" s="25">
        <v>8.2799999999999994</v>
      </c>
      <c r="G34" s="25">
        <v>3.6</v>
      </c>
      <c r="H34" s="25">
        <v>83.87</v>
      </c>
      <c r="I34" s="25">
        <v>465.48802000000006</v>
      </c>
      <c r="J34" s="26">
        <v>5.31</v>
      </c>
      <c r="K34" s="26">
        <v>0.22</v>
      </c>
      <c r="L34" s="26">
        <v>0</v>
      </c>
      <c r="M34" s="26">
        <v>0</v>
      </c>
      <c r="N34" s="26">
        <v>29.27</v>
      </c>
      <c r="O34" s="26">
        <v>51.11</v>
      </c>
      <c r="P34" s="26">
        <v>3.49</v>
      </c>
      <c r="Q34" s="26">
        <v>0</v>
      </c>
      <c r="R34" s="26">
        <v>0</v>
      </c>
      <c r="S34" s="26">
        <v>0.36</v>
      </c>
      <c r="T34" s="26">
        <v>2.06</v>
      </c>
      <c r="U34" s="26">
        <v>516.29999999999995</v>
      </c>
      <c r="V34" s="26">
        <v>140.97999999999999</v>
      </c>
      <c r="W34" s="26">
        <v>25.34</v>
      </c>
      <c r="X34" s="26">
        <v>34.450000000000003</v>
      </c>
      <c r="Y34" s="26">
        <v>91.35</v>
      </c>
      <c r="Z34" s="26">
        <v>2.11</v>
      </c>
      <c r="AA34" s="26">
        <v>24</v>
      </c>
      <c r="AB34" s="26">
        <v>24</v>
      </c>
      <c r="AC34" s="26">
        <v>45</v>
      </c>
      <c r="AD34" s="26">
        <v>2.14</v>
      </c>
      <c r="AE34" s="26">
        <v>0.14000000000000001</v>
      </c>
      <c r="AF34" s="26">
        <v>0.06</v>
      </c>
      <c r="AG34" s="26">
        <v>1.54</v>
      </c>
      <c r="AH34" s="26">
        <v>3.62</v>
      </c>
      <c r="AI34" s="26">
        <v>0</v>
      </c>
      <c r="AJ34" s="26">
        <v>0</v>
      </c>
      <c r="AK34" s="26">
        <v>423.56</v>
      </c>
      <c r="AL34" s="26">
        <v>439.26</v>
      </c>
      <c r="AM34" s="26">
        <v>673.79</v>
      </c>
      <c r="AN34" s="26">
        <v>228.7</v>
      </c>
      <c r="AO34" s="26">
        <v>133.57</v>
      </c>
      <c r="AP34" s="26">
        <v>268.37</v>
      </c>
      <c r="AQ34" s="26">
        <v>103.31</v>
      </c>
      <c r="AR34" s="26">
        <v>477.71</v>
      </c>
      <c r="AS34" s="26">
        <v>297.79000000000002</v>
      </c>
      <c r="AT34" s="26">
        <v>411.91</v>
      </c>
      <c r="AU34" s="26">
        <v>344.89</v>
      </c>
      <c r="AV34" s="26">
        <v>184.9</v>
      </c>
      <c r="AW34" s="26">
        <v>318.10000000000002</v>
      </c>
      <c r="AX34" s="26">
        <v>2635.95</v>
      </c>
      <c r="AY34" s="26">
        <v>0</v>
      </c>
      <c r="AZ34" s="26">
        <v>858.41</v>
      </c>
      <c r="BA34" s="26">
        <v>378.44</v>
      </c>
      <c r="BB34" s="26">
        <v>254.36</v>
      </c>
      <c r="BC34" s="26">
        <v>196.08</v>
      </c>
      <c r="BD34" s="26">
        <v>0.24</v>
      </c>
      <c r="BE34" s="26">
        <v>0.11</v>
      </c>
      <c r="BF34" s="26">
        <v>0.06</v>
      </c>
      <c r="BG34" s="26">
        <v>0.13</v>
      </c>
      <c r="BH34" s="26">
        <v>0.16</v>
      </c>
      <c r="BI34" s="26">
        <v>0.72</v>
      </c>
      <c r="BJ34" s="26">
        <v>0</v>
      </c>
      <c r="BK34" s="26">
        <v>2.29</v>
      </c>
      <c r="BL34" s="26">
        <v>0</v>
      </c>
      <c r="BM34" s="26">
        <v>0.76</v>
      </c>
      <c r="BN34" s="26">
        <v>0.01</v>
      </c>
      <c r="BO34" s="26">
        <v>0</v>
      </c>
      <c r="BP34" s="26">
        <v>0</v>
      </c>
      <c r="BQ34" s="26">
        <v>0.14000000000000001</v>
      </c>
      <c r="BR34" s="26">
        <v>0.21</v>
      </c>
      <c r="BS34" s="26">
        <v>2.82</v>
      </c>
      <c r="BT34" s="26">
        <v>0</v>
      </c>
      <c r="BU34" s="26">
        <v>0</v>
      </c>
      <c r="BV34" s="26">
        <v>1.1499999999999999</v>
      </c>
      <c r="BW34" s="26">
        <v>0.03</v>
      </c>
      <c r="BX34" s="26">
        <v>0</v>
      </c>
      <c r="BY34" s="26">
        <v>0</v>
      </c>
      <c r="BZ34" s="26">
        <v>0</v>
      </c>
      <c r="CA34" s="26">
        <v>0</v>
      </c>
      <c r="CB34" s="26">
        <v>67.540000000000006</v>
      </c>
      <c r="CC34" s="25">
        <v>39.380000000000003</v>
      </c>
      <c r="CE34" s="23">
        <v>28</v>
      </c>
      <c r="CG34" s="23">
        <v>0</v>
      </c>
      <c r="CH34" s="23">
        <v>0</v>
      </c>
      <c r="CI34" s="23">
        <v>0</v>
      </c>
      <c r="CJ34" s="23">
        <v>1140</v>
      </c>
      <c r="CK34" s="23">
        <v>439.2</v>
      </c>
      <c r="CL34" s="23">
        <v>789.6</v>
      </c>
      <c r="CM34" s="23">
        <v>9.1199999999999992</v>
      </c>
      <c r="CN34" s="23">
        <v>9.1199999999999992</v>
      </c>
      <c r="CO34" s="23">
        <v>9.1199999999999992</v>
      </c>
      <c r="CP34" s="23">
        <v>0</v>
      </c>
      <c r="CQ34" s="23">
        <v>0</v>
      </c>
      <c r="CR34" s="23">
        <v>23.87</v>
      </c>
    </row>
    <row r="35" spans="1:96" s="23" customFormat="1">
      <c r="A35" s="23" t="str">
        <f>"10"</f>
        <v>10</v>
      </c>
      <c r="B35" s="24" t="s">
        <v>95</v>
      </c>
      <c r="C35" s="25" t="str">
        <f>"8"</f>
        <v>8</v>
      </c>
      <c r="D35" s="25">
        <v>0.06</v>
      </c>
      <c r="E35" s="25">
        <v>0.06</v>
      </c>
      <c r="F35" s="25">
        <v>5.8</v>
      </c>
      <c r="G35" s="25">
        <v>0</v>
      </c>
      <c r="H35" s="25">
        <v>0.1</v>
      </c>
      <c r="I35" s="25">
        <v>52.851199999999999</v>
      </c>
      <c r="J35" s="26">
        <v>3.77</v>
      </c>
      <c r="K35" s="26">
        <v>0.18</v>
      </c>
      <c r="L35" s="26">
        <v>0</v>
      </c>
      <c r="M35" s="26">
        <v>0</v>
      </c>
      <c r="N35" s="26">
        <v>0.1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0.11</v>
      </c>
      <c r="U35" s="26">
        <v>1.2</v>
      </c>
      <c r="V35" s="26">
        <v>2.4</v>
      </c>
      <c r="W35" s="26">
        <v>1.92</v>
      </c>
      <c r="X35" s="26">
        <v>0</v>
      </c>
      <c r="Y35" s="26">
        <v>2.4</v>
      </c>
      <c r="Z35" s="26">
        <v>0.02</v>
      </c>
      <c r="AA35" s="26">
        <v>32</v>
      </c>
      <c r="AB35" s="26">
        <v>24</v>
      </c>
      <c r="AC35" s="26">
        <v>36</v>
      </c>
      <c r="AD35" s="26">
        <v>0.08</v>
      </c>
      <c r="AE35" s="26">
        <v>0</v>
      </c>
      <c r="AF35" s="26">
        <v>0.01</v>
      </c>
      <c r="AG35" s="26">
        <v>0.01</v>
      </c>
      <c r="AH35" s="26">
        <v>0.02</v>
      </c>
      <c r="AI35" s="26">
        <v>0</v>
      </c>
      <c r="AJ35" s="26">
        <v>0</v>
      </c>
      <c r="AK35" s="26">
        <v>3.36</v>
      </c>
      <c r="AL35" s="26">
        <v>3.28</v>
      </c>
      <c r="AM35" s="26">
        <v>6.08</v>
      </c>
      <c r="AN35" s="26">
        <v>3.6</v>
      </c>
      <c r="AO35" s="26">
        <v>1.36</v>
      </c>
      <c r="AP35" s="26">
        <v>3.76</v>
      </c>
      <c r="AQ35" s="26">
        <v>3.44</v>
      </c>
      <c r="AR35" s="26">
        <v>3.36</v>
      </c>
      <c r="AS35" s="26">
        <v>2.88</v>
      </c>
      <c r="AT35" s="26">
        <v>2.08</v>
      </c>
      <c r="AU35" s="26">
        <v>4.5599999999999996</v>
      </c>
      <c r="AV35" s="26">
        <v>2.8</v>
      </c>
      <c r="AW35" s="26">
        <v>1.92</v>
      </c>
      <c r="AX35" s="26">
        <v>11.36</v>
      </c>
      <c r="AY35" s="26">
        <v>0</v>
      </c>
      <c r="AZ35" s="26">
        <v>3.84</v>
      </c>
      <c r="BA35" s="26">
        <v>4.32</v>
      </c>
      <c r="BB35" s="26">
        <v>3.36</v>
      </c>
      <c r="BC35" s="26">
        <v>0.8</v>
      </c>
      <c r="BD35" s="26">
        <v>0.22</v>
      </c>
      <c r="BE35" s="26">
        <v>0.1</v>
      </c>
      <c r="BF35" s="26">
        <v>0.05</v>
      </c>
      <c r="BG35" s="26">
        <v>0.12</v>
      </c>
      <c r="BH35" s="26">
        <v>0.14000000000000001</v>
      </c>
      <c r="BI35" s="26">
        <v>0.64</v>
      </c>
      <c r="BJ35" s="26">
        <v>0</v>
      </c>
      <c r="BK35" s="26">
        <v>1.77</v>
      </c>
      <c r="BL35" s="26">
        <v>0</v>
      </c>
      <c r="BM35" s="26">
        <v>0.55000000000000004</v>
      </c>
      <c r="BN35" s="26">
        <v>0</v>
      </c>
      <c r="BO35" s="26">
        <v>0</v>
      </c>
      <c r="BP35" s="26">
        <v>0</v>
      </c>
      <c r="BQ35" s="26">
        <v>0.12</v>
      </c>
      <c r="BR35" s="26">
        <v>0.19</v>
      </c>
      <c r="BS35" s="26">
        <v>1.44</v>
      </c>
      <c r="BT35" s="26">
        <v>0</v>
      </c>
      <c r="BU35" s="26">
        <v>0</v>
      </c>
      <c r="BV35" s="26">
        <v>7.0000000000000007E-2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2</v>
      </c>
      <c r="CC35" s="25">
        <v>8.8000000000000007</v>
      </c>
      <c r="CE35" s="23">
        <v>36</v>
      </c>
      <c r="CG35" s="23">
        <v>0.4</v>
      </c>
      <c r="CH35" s="23">
        <v>0.1</v>
      </c>
      <c r="CI35" s="23">
        <v>0.25</v>
      </c>
      <c r="CJ35" s="23">
        <v>20</v>
      </c>
      <c r="CK35" s="23">
        <v>8.1999999999999993</v>
      </c>
      <c r="CL35" s="23">
        <v>14.1</v>
      </c>
      <c r="CM35" s="23">
        <v>1.71</v>
      </c>
      <c r="CN35" s="23">
        <v>0.87</v>
      </c>
      <c r="CO35" s="23">
        <v>1.29</v>
      </c>
      <c r="CP35" s="23">
        <v>0</v>
      </c>
      <c r="CQ35" s="23">
        <v>0</v>
      </c>
      <c r="CR35" s="23">
        <v>5.33</v>
      </c>
    </row>
    <row r="36" spans="1:96" s="23" customFormat="1">
      <c r="A36" s="23" t="str">
        <f>"2"</f>
        <v>2</v>
      </c>
      <c r="B36" s="24" t="s">
        <v>96</v>
      </c>
      <c r="C36" s="25" t="str">
        <f>"40,5"</f>
        <v>40,5</v>
      </c>
      <c r="D36" s="25">
        <v>2.68</v>
      </c>
      <c r="E36" s="25">
        <v>0</v>
      </c>
      <c r="F36" s="25">
        <v>0.27</v>
      </c>
      <c r="G36" s="25">
        <v>0.27</v>
      </c>
      <c r="H36" s="25">
        <v>18.989999999999998</v>
      </c>
      <c r="I36" s="25">
        <v>90.679905000000005</v>
      </c>
      <c r="J36" s="26">
        <v>0</v>
      </c>
      <c r="K36" s="26">
        <v>0</v>
      </c>
      <c r="L36" s="26">
        <v>0</v>
      </c>
      <c r="M36" s="26">
        <v>0</v>
      </c>
      <c r="N36" s="26">
        <v>0.45</v>
      </c>
      <c r="O36" s="26">
        <v>18.47</v>
      </c>
      <c r="P36" s="26">
        <v>0.08</v>
      </c>
      <c r="Q36" s="26">
        <v>0</v>
      </c>
      <c r="R36" s="26">
        <v>0</v>
      </c>
      <c r="S36" s="26">
        <v>0</v>
      </c>
      <c r="T36" s="26">
        <v>0.73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129.31</v>
      </c>
      <c r="AL36" s="26">
        <v>134.6</v>
      </c>
      <c r="AM36" s="26">
        <v>206.12</v>
      </c>
      <c r="AN36" s="26">
        <v>68.36</v>
      </c>
      <c r="AO36" s="26">
        <v>40.520000000000003</v>
      </c>
      <c r="AP36" s="26">
        <v>81.040000000000006</v>
      </c>
      <c r="AQ36" s="26">
        <v>30.65</v>
      </c>
      <c r="AR36" s="26">
        <v>146.58000000000001</v>
      </c>
      <c r="AS36" s="26">
        <v>90.91</v>
      </c>
      <c r="AT36" s="26">
        <v>126.85</v>
      </c>
      <c r="AU36" s="26">
        <v>104.65</v>
      </c>
      <c r="AV36" s="26">
        <v>54.97</v>
      </c>
      <c r="AW36" s="26">
        <v>97.25</v>
      </c>
      <c r="AX36" s="26">
        <v>813.22</v>
      </c>
      <c r="AY36" s="26">
        <v>0</v>
      </c>
      <c r="AZ36" s="26">
        <v>264.97000000000003</v>
      </c>
      <c r="BA36" s="26">
        <v>115.22</v>
      </c>
      <c r="BB36" s="26">
        <v>76.459999999999994</v>
      </c>
      <c r="BC36" s="26">
        <v>60.6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15.84</v>
      </c>
      <c r="CC36" s="25">
        <v>2.27</v>
      </c>
      <c r="CE36" s="23">
        <v>0</v>
      </c>
      <c r="CG36" s="23">
        <v>0</v>
      </c>
      <c r="CH36" s="23">
        <v>0</v>
      </c>
      <c r="CI36" s="23">
        <v>0</v>
      </c>
      <c r="CJ36" s="23">
        <v>1192.47</v>
      </c>
      <c r="CK36" s="23">
        <v>459.41</v>
      </c>
      <c r="CL36" s="23">
        <v>825.94</v>
      </c>
      <c r="CM36" s="23">
        <v>9.5399999999999991</v>
      </c>
      <c r="CN36" s="23">
        <v>9.5399999999999991</v>
      </c>
      <c r="CO36" s="23">
        <v>9.5399999999999991</v>
      </c>
      <c r="CP36" s="23">
        <v>0</v>
      </c>
      <c r="CQ36" s="23">
        <v>0</v>
      </c>
      <c r="CR36" s="23">
        <v>1.89</v>
      </c>
    </row>
    <row r="37" spans="1:96" s="19" customFormat="1" ht="24">
      <c r="A37" s="19" t="str">
        <f>"29/11"</f>
        <v>29/11</v>
      </c>
      <c r="B37" s="20" t="s">
        <v>97</v>
      </c>
      <c r="C37" s="21" t="str">
        <f>"200"</f>
        <v>200</v>
      </c>
      <c r="D37" s="21">
        <v>0.28999999999999998</v>
      </c>
      <c r="E37" s="21">
        <v>0</v>
      </c>
      <c r="F37" s="21">
        <v>7.0000000000000007E-2</v>
      </c>
      <c r="G37" s="21">
        <v>7.0000000000000007E-2</v>
      </c>
      <c r="H37" s="21">
        <v>7.49</v>
      </c>
      <c r="I37" s="21">
        <v>30.103196000000001</v>
      </c>
      <c r="J37" s="22">
        <v>0</v>
      </c>
      <c r="K37" s="22">
        <v>0</v>
      </c>
      <c r="L37" s="22">
        <v>0</v>
      </c>
      <c r="M37" s="22">
        <v>0</v>
      </c>
      <c r="N37" s="22">
        <v>7.09</v>
      </c>
      <c r="O37" s="22">
        <v>0</v>
      </c>
      <c r="P37" s="22">
        <v>0.4</v>
      </c>
      <c r="Q37" s="22">
        <v>0</v>
      </c>
      <c r="R37" s="22">
        <v>0</v>
      </c>
      <c r="S37" s="22">
        <v>0.2</v>
      </c>
      <c r="T37" s="22">
        <v>0.13</v>
      </c>
      <c r="U37" s="22">
        <v>1.99</v>
      </c>
      <c r="V37" s="22">
        <v>29.43</v>
      </c>
      <c r="W37" s="22">
        <v>5.12</v>
      </c>
      <c r="X37" s="22">
        <v>1.85</v>
      </c>
      <c r="Y37" s="22">
        <v>3.21</v>
      </c>
      <c r="Z37" s="22">
        <v>0.06</v>
      </c>
      <c r="AA37" s="22">
        <v>0</v>
      </c>
      <c r="AB37" s="22">
        <v>6.75</v>
      </c>
      <c r="AC37" s="22">
        <v>1.2</v>
      </c>
      <c r="AD37" s="22">
        <v>0.03</v>
      </c>
      <c r="AE37" s="22">
        <v>0.01</v>
      </c>
      <c r="AF37" s="22">
        <v>0</v>
      </c>
      <c r="AG37" s="22">
        <v>0.03</v>
      </c>
      <c r="AH37" s="22">
        <v>0.05</v>
      </c>
      <c r="AI37" s="22">
        <v>3.6</v>
      </c>
      <c r="AJ37" s="22">
        <v>0</v>
      </c>
      <c r="AK37" s="22">
        <v>5.15</v>
      </c>
      <c r="AL37" s="22">
        <v>3.97</v>
      </c>
      <c r="AM37" s="22">
        <v>2.94</v>
      </c>
      <c r="AN37" s="22">
        <v>5.29</v>
      </c>
      <c r="AO37" s="22">
        <v>1.91</v>
      </c>
      <c r="AP37" s="22">
        <v>1.91</v>
      </c>
      <c r="AQ37" s="22">
        <v>0.88</v>
      </c>
      <c r="AR37" s="22">
        <v>3.97</v>
      </c>
      <c r="AS37" s="22">
        <v>6.32</v>
      </c>
      <c r="AT37" s="22">
        <v>8.23</v>
      </c>
      <c r="AU37" s="22">
        <v>14.55</v>
      </c>
      <c r="AV37" s="22">
        <v>2.21</v>
      </c>
      <c r="AW37" s="22">
        <v>12.05</v>
      </c>
      <c r="AX37" s="22">
        <v>12.05</v>
      </c>
      <c r="AY37" s="22">
        <v>0</v>
      </c>
      <c r="AZ37" s="22">
        <v>5.88</v>
      </c>
      <c r="BA37" s="22">
        <v>4.12</v>
      </c>
      <c r="BB37" s="22">
        <v>2.06</v>
      </c>
      <c r="BC37" s="22">
        <v>1.32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208.22</v>
      </c>
      <c r="CC37" s="21">
        <v>6.51</v>
      </c>
      <c r="CE37" s="19">
        <v>1.1299999999999999</v>
      </c>
      <c r="CG37" s="19">
        <v>0.3</v>
      </c>
      <c r="CH37" s="19">
        <v>0.3</v>
      </c>
      <c r="CI37" s="19">
        <v>0.3</v>
      </c>
      <c r="CJ37" s="19">
        <v>30</v>
      </c>
      <c r="CK37" s="19">
        <v>12.3</v>
      </c>
      <c r="CL37" s="19">
        <v>21.15</v>
      </c>
      <c r="CM37" s="19">
        <v>0</v>
      </c>
      <c r="CN37" s="19">
        <v>0</v>
      </c>
      <c r="CO37" s="19">
        <v>0</v>
      </c>
      <c r="CP37" s="19">
        <v>6</v>
      </c>
      <c r="CQ37" s="19">
        <v>0</v>
      </c>
      <c r="CR37" s="19">
        <v>5.1100000000000003</v>
      </c>
    </row>
    <row r="38" spans="1:96" s="27" customFormat="1" ht="11.4">
      <c r="B38" s="28" t="s">
        <v>113</v>
      </c>
      <c r="C38" s="29"/>
      <c r="D38" s="29">
        <v>23.05</v>
      </c>
      <c r="E38" s="29">
        <v>2.84</v>
      </c>
      <c r="F38" s="29">
        <v>20.28</v>
      </c>
      <c r="G38" s="29">
        <v>4.4000000000000004</v>
      </c>
      <c r="H38" s="29">
        <v>134.22999999999999</v>
      </c>
      <c r="I38" s="29">
        <v>803.66</v>
      </c>
      <c r="J38" s="30">
        <v>13.1</v>
      </c>
      <c r="K38" s="30">
        <v>0.5</v>
      </c>
      <c r="L38" s="30">
        <v>0</v>
      </c>
      <c r="M38" s="30">
        <v>0</v>
      </c>
      <c r="N38" s="30">
        <v>45.22</v>
      </c>
      <c r="O38" s="30">
        <v>84.35</v>
      </c>
      <c r="P38" s="30">
        <v>4.67</v>
      </c>
      <c r="Q38" s="30">
        <v>0</v>
      </c>
      <c r="R38" s="30">
        <v>0</v>
      </c>
      <c r="S38" s="30">
        <v>0.65</v>
      </c>
      <c r="T38" s="30">
        <v>4.84</v>
      </c>
      <c r="U38" s="30">
        <v>917.11</v>
      </c>
      <c r="V38" s="30">
        <v>322.39</v>
      </c>
      <c r="W38" s="30">
        <v>136.61000000000001</v>
      </c>
      <c r="X38" s="30">
        <v>60.68</v>
      </c>
      <c r="Y38" s="30">
        <v>208.29</v>
      </c>
      <c r="Z38" s="30">
        <v>2.65</v>
      </c>
      <c r="AA38" s="30">
        <v>77.819999999999993</v>
      </c>
      <c r="AB38" s="30">
        <v>74.48</v>
      </c>
      <c r="AC38" s="30">
        <v>122.94</v>
      </c>
      <c r="AD38" s="30">
        <v>2.38</v>
      </c>
      <c r="AE38" s="30">
        <v>0.21</v>
      </c>
      <c r="AF38" s="30">
        <v>0.19</v>
      </c>
      <c r="AG38" s="30">
        <v>1.95</v>
      </c>
      <c r="AH38" s="30">
        <v>5.33</v>
      </c>
      <c r="AI38" s="30">
        <v>4.08</v>
      </c>
      <c r="AJ38" s="30">
        <v>0</v>
      </c>
      <c r="AK38" s="30">
        <v>800.85</v>
      </c>
      <c r="AL38" s="30">
        <v>803.67</v>
      </c>
      <c r="AM38" s="30">
        <v>1351.75</v>
      </c>
      <c r="AN38" s="30">
        <v>559.22</v>
      </c>
      <c r="AO38" s="30">
        <v>289.79000000000002</v>
      </c>
      <c r="AP38" s="30">
        <v>536.92999999999995</v>
      </c>
      <c r="AQ38" s="30">
        <v>206.65</v>
      </c>
      <c r="AR38" s="30">
        <v>860.31</v>
      </c>
      <c r="AS38" s="30">
        <v>548.95000000000005</v>
      </c>
      <c r="AT38" s="30">
        <v>654.44000000000005</v>
      </c>
      <c r="AU38" s="30">
        <v>600.07000000000005</v>
      </c>
      <c r="AV38" s="30">
        <v>292.12</v>
      </c>
      <c r="AW38" s="30">
        <v>498.86</v>
      </c>
      <c r="AX38" s="30">
        <v>3837.47</v>
      </c>
      <c r="AY38" s="30">
        <v>0</v>
      </c>
      <c r="AZ38" s="30">
        <v>1252.3800000000001</v>
      </c>
      <c r="BA38" s="30">
        <v>611.4</v>
      </c>
      <c r="BB38" s="30">
        <v>571.75</v>
      </c>
      <c r="BC38" s="30">
        <v>315.81</v>
      </c>
      <c r="BD38" s="30">
        <v>0.56000000000000005</v>
      </c>
      <c r="BE38" s="30">
        <v>0.26</v>
      </c>
      <c r="BF38" s="30">
        <v>0.14000000000000001</v>
      </c>
      <c r="BG38" s="30">
        <v>0.31</v>
      </c>
      <c r="BH38" s="30">
        <v>0.37</v>
      </c>
      <c r="BI38" s="30">
        <v>1.67</v>
      </c>
      <c r="BJ38" s="30">
        <v>0</v>
      </c>
      <c r="BK38" s="30">
        <v>5.01</v>
      </c>
      <c r="BL38" s="30">
        <v>0</v>
      </c>
      <c r="BM38" s="30">
        <v>1.59</v>
      </c>
      <c r="BN38" s="30">
        <v>0.01</v>
      </c>
      <c r="BO38" s="30">
        <v>0</v>
      </c>
      <c r="BP38" s="30">
        <v>0</v>
      </c>
      <c r="BQ38" s="30">
        <v>0.32</v>
      </c>
      <c r="BR38" s="30">
        <v>0.5</v>
      </c>
      <c r="BS38" s="30">
        <v>5.08</v>
      </c>
      <c r="BT38" s="30">
        <v>0</v>
      </c>
      <c r="BU38" s="30">
        <v>0</v>
      </c>
      <c r="BV38" s="30">
        <v>1.58</v>
      </c>
      <c r="BW38" s="30">
        <v>0.04</v>
      </c>
      <c r="BX38" s="30">
        <v>0</v>
      </c>
      <c r="BY38" s="30">
        <v>0</v>
      </c>
      <c r="BZ38" s="30">
        <v>0</v>
      </c>
      <c r="CA38" s="30">
        <v>0</v>
      </c>
      <c r="CB38" s="30">
        <v>442.15</v>
      </c>
      <c r="CC38" s="29">
        <f>SUM($CC$32:$CC$37)</f>
        <v>75.77</v>
      </c>
      <c r="CD38" s="27">
        <f>$I$38/$I$53*100</f>
        <v>25.11123609548806</v>
      </c>
      <c r="CE38" s="27">
        <v>90.23</v>
      </c>
      <c r="CG38" s="27">
        <v>26.56</v>
      </c>
      <c r="CH38" s="27">
        <v>12.61</v>
      </c>
      <c r="CI38" s="27">
        <v>19.59</v>
      </c>
      <c r="CJ38" s="27">
        <v>3242.93</v>
      </c>
      <c r="CK38" s="27">
        <v>1297.6300000000001</v>
      </c>
      <c r="CL38" s="27">
        <v>2270.2800000000002</v>
      </c>
      <c r="CM38" s="27">
        <v>36.729999999999997</v>
      </c>
      <c r="CN38" s="27">
        <v>26.73</v>
      </c>
      <c r="CO38" s="27">
        <v>31.73</v>
      </c>
      <c r="CP38" s="27">
        <v>10.5</v>
      </c>
      <c r="CQ38" s="27">
        <v>0.9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 ht="24">
      <c r="A40" s="23" t="str">
        <f>"17/1"</f>
        <v>17/1</v>
      </c>
      <c r="B40" s="24" t="s">
        <v>100</v>
      </c>
      <c r="C40" s="25" t="str">
        <f>"100"</f>
        <v>100</v>
      </c>
      <c r="D40" s="25">
        <v>1.02</v>
      </c>
      <c r="E40" s="25">
        <v>0</v>
      </c>
      <c r="F40" s="25">
        <v>6.01</v>
      </c>
      <c r="G40" s="25">
        <v>6.01</v>
      </c>
      <c r="H40" s="25">
        <v>11.7</v>
      </c>
      <c r="I40" s="25">
        <v>100.11562399999998</v>
      </c>
      <c r="J40" s="26">
        <v>0.77</v>
      </c>
      <c r="K40" s="26">
        <v>3.9</v>
      </c>
      <c r="L40" s="26">
        <v>0</v>
      </c>
      <c r="M40" s="26">
        <v>0</v>
      </c>
      <c r="N40" s="26">
        <v>9.36</v>
      </c>
      <c r="O40" s="26">
        <v>0.28000000000000003</v>
      </c>
      <c r="P40" s="26">
        <v>2.06</v>
      </c>
      <c r="Q40" s="26">
        <v>0</v>
      </c>
      <c r="R40" s="26">
        <v>0</v>
      </c>
      <c r="S40" s="26">
        <v>0.35</v>
      </c>
      <c r="T40" s="26">
        <v>0.82</v>
      </c>
      <c r="U40" s="26">
        <v>19.8</v>
      </c>
      <c r="V40" s="26">
        <v>193.4</v>
      </c>
      <c r="W40" s="26">
        <v>22.6</v>
      </c>
      <c r="X40" s="26">
        <v>29.43</v>
      </c>
      <c r="Y40" s="26">
        <v>42.38</v>
      </c>
      <c r="Z40" s="26">
        <v>0.89</v>
      </c>
      <c r="AA40" s="26">
        <v>0</v>
      </c>
      <c r="AB40" s="26">
        <v>8825</v>
      </c>
      <c r="AC40" s="26">
        <v>1500.85</v>
      </c>
      <c r="AD40" s="26">
        <v>2.97</v>
      </c>
      <c r="AE40" s="26">
        <v>0.05</v>
      </c>
      <c r="AF40" s="26">
        <v>0.05</v>
      </c>
      <c r="AG40" s="26">
        <v>0.78</v>
      </c>
      <c r="AH40" s="26">
        <v>0.89</v>
      </c>
      <c r="AI40" s="26">
        <v>5.34</v>
      </c>
      <c r="AJ40" s="26">
        <v>0</v>
      </c>
      <c r="AK40" s="26">
        <v>33.6</v>
      </c>
      <c r="AL40" s="26">
        <v>27.89</v>
      </c>
      <c r="AM40" s="26">
        <v>35.51</v>
      </c>
      <c r="AN40" s="26">
        <v>30.93</v>
      </c>
      <c r="AO40" s="26">
        <v>7.11</v>
      </c>
      <c r="AP40" s="26">
        <v>25.35</v>
      </c>
      <c r="AQ40" s="26">
        <v>6.38</v>
      </c>
      <c r="AR40" s="26">
        <v>24.28</v>
      </c>
      <c r="AS40" s="26">
        <v>38.11</v>
      </c>
      <c r="AT40" s="26">
        <v>31.8</v>
      </c>
      <c r="AU40" s="26">
        <v>112.22</v>
      </c>
      <c r="AV40" s="26">
        <v>11.46</v>
      </c>
      <c r="AW40" s="26">
        <v>23.65</v>
      </c>
      <c r="AX40" s="26">
        <v>179.72</v>
      </c>
      <c r="AY40" s="26">
        <v>0</v>
      </c>
      <c r="AZ40" s="26">
        <v>24.22</v>
      </c>
      <c r="BA40" s="26">
        <v>26.92</v>
      </c>
      <c r="BB40" s="26">
        <v>14.23</v>
      </c>
      <c r="BC40" s="26">
        <v>9.65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0.36</v>
      </c>
      <c r="BL40" s="26">
        <v>0</v>
      </c>
      <c r="BM40" s="26">
        <v>0.24</v>
      </c>
      <c r="BN40" s="26">
        <v>0.02</v>
      </c>
      <c r="BO40" s="26">
        <v>0.04</v>
      </c>
      <c r="BP40" s="26">
        <v>0</v>
      </c>
      <c r="BQ40" s="26">
        <v>0</v>
      </c>
      <c r="BR40" s="26">
        <v>0</v>
      </c>
      <c r="BS40" s="26">
        <v>1.39</v>
      </c>
      <c r="BT40" s="26">
        <v>0</v>
      </c>
      <c r="BU40" s="26">
        <v>0</v>
      </c>
      <c r="BV40" s="26">
        <v>3.47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80.680000000000007</v>
      </c>
      <c r="CC40" s="25">
        <v>11.7</v>
      </c>
      <c r="CE40" s="23">
        <v>1470.83</v>
      </c>
      <c r="CG40" s="23">
        <v>4.3899999999999997</v>
      </c>
      <c r="CH40" s="23">
        <v>4.21</v>
      </c>
      <c r="CI40" s="23">
        <v>4.3</v>
      </c>
      <c r="CJ40" s="23">
        <v>700.5</v>
      </c>
      <c r="CK40" s="23">
        <v>186.42</v>
      </c>
      <c r="CL40" s="23">
        <v>443.46</v>
      </c>
      <c r="CM40" s="23">
        <v>11.7</v>
      </c>
      <c r="CN40" s="23">
        <v>10.15</v>
      </c>
      <c r="CO40" s="23">
        <v>10.93</v>
      </c>
      <c r="CP40" s="23">
        <v>3</v>
      </c>
      <c r="CQ40" s="23">
        <v>0</v>
      </c>
      <c r="CR40" s="23">
        <v>7.82</v>
      </c>
    </row>
    <row r="41" spans="1:96" s="23" customFormat="1">
      <c r="A41" s="23" t="str">
        <f>"4/2"</f>
        <v>4/2</v>
      </c>
      <c r="B41" s="24" t="s">
        <v>101</v>
      </c>
      <c r="C41" s="25" t="str">
        <f>"250"</f>
        <v>250</v>
      </c>
      <c r="D41" s="25">
        <v>2.1800000000000002</v>
      </c>
      <c r="E41" s="25">
        <v>0</v>
      </c>
      <c r="F41" s="25">
        <v>5.47</v>
      </c>
      <c r="G41" s="25">
        <v>5.27</v>
      </c>
      <c r="H41" s="25">
        <v>17.260000000000002</v>
      </c>
      <c r="I41" s="25">
        <v>121.44996759999999</v>
      </c>
      <c r="J41" s="26">
        <v>1.24</v>
      </c>
      <c r="K41" s="26">
        <v>3.25</v>
      </c>
      <c r="L41" s="26">
        <v>0</v>
      </c>
      <c r="M41" s="26">
        <v>0</v>
      </c>
      <c r="N41" s="26">
        <v>8.6</v>
      </c>
      <c r="O41" s="26">
        <v>6.07</v>
      </c>
      <c r="P41" s="26">
        <v>2.59</v>
      </c>
      <c r="Q41" s="26">
        <v>0</v>
      </c>
      <c r="R41" s="26">
        <v>0</v>
      </c>
      <c r="S41" s="26">
        <v>0.26</v>
      </c>
      <c r="T41" s="26">
        <v>2.69</v>
      </c>
      <c r="U41" s="26">
        <v>541</v>
      </c>
      <c r="V41" s="26">
        <v>428.53</v>
      </c>
      <c r="W41" s="26">
        <v>40.020000000000003</v>
      </c>
      <c r="X41" s="26">
        <v>26.88</v>
      </c>
      <c r="Y41" s="26">
        <v>61.67</v>
      </c>
      <c r="Z41" s="26">
        <v>1.34</v>
      </c>
      <c r="AA41" s="26">
        <v>3.78</v>
      </c>
      <c r="AB41" s="26">
        <v>974.33</v>
      </c>
      <c r="AC41" s="26">
        <v>209.38</v>
      </c>
      <c r="AD41" s="26">
        <v>2.39</v>
      </c>
      <c r="AE41" s="26">
        <v>0.06</v>
      </c>
      <c r="AF41" s="26">
        <v>0.06</v>
      </c>
      <c r="AG41" s="26">
        <v>0.66</v>
      </c>
      <c r="AH41" s="26">
        <v>1.26</v>
      </c>
      <c r="AI41" s="26">
        <v>6.82</v>
      </c>
      <c r="AJ41" s="26">
        <v>0</v>
      </c>
      <c r="AK41" s="26">
        <v>108.66</v>
      </c>
      <c r="AL41" s="26">
        <v>103.47</v>
      </c>
      <c r="AM41" s="26">
        <v>164.61</v>
      </c>
      <c r="AN41" s="26">
        <v>184.63</v>
      </c>
      <c r="AO41" s="26">
        <v>47.93</v>
      </c>
      <c r="AP41" s="26">
        <v>103.38</v>
      </c>
      <c r="AQ41" s="26">
        <v>30.59</v>
      </c>
      <c r="AR41" s="26">
        <v>95.4</v>
      </c>
      <c r="AS41" s="26">
        <v>121.6</v>
      </c>
      <c r="AT41" s="26">
        <v>179.38</v>
      </c>
      <c r="AU41" s="26">
        <v>358.69</v>
      </c>
      <c r="AV41" s="26">
        <v>58.35</v>
      </c>
      <c r="AW41" s="26">
        <v>101.68</v>
      </c>
      <c r="AX41" s="26">
        <v>479.47</v>
      </c>
      <c r="AY41" s="26">
        <v>0</v>
      </c>
      <c r="AZ41" s="26">
        <v>95.34</v>
      </c>
      <c r="BA41" s="26">
        <v>105.72</v>
      </c>
      <c r="BB41" s="26">
        <v>86.6</v>
      </c>
      <c r="BC41" s="26">
        <v>33.36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</v>
      </c>
      <c r="BL41" s="26">
        <v>0</v>
      </c>
      <c r="BM41" s="26">
        <v>0.19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1.1100000000000001</v>
      </c>
      <c r="BT41" s="26">
        <v>0</v>
      </c>
      <c r="BU41" s="26">
        <v>0</v>
      </c>
      <c r="BV41" s="26">
        <v>2.99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314.85000000000002</v>
      </c>
      <c r="CC41" s="25">
        <v>16.010000000000002</v>
      </c>
      <c r="CE41" s="23">
        <v>166.17</v>
      </c>
      <c r="CG41" s="23">
        <v>64.34</v>
      </c>
      <c r="CH41" s="23">
        <v>38.19</v>
      </c>
      <c r="CI41" s="23">
        <v>51.26</v>
      </c>
      <c r="CJ41" s="23">
        <v>1340.26</v>
      </c>
      <c r="CK41" s="23">
        <v>513.08000000000004</v>
      </c>
      <c r="CL41" s="23">
        <v>926.67</v>
      </c>
      <c r="CM41" s="23">
        <v>55.82</v>
      </c>
      <c r="CN41" s="23">
        <v>29.6</v>
      </c>
      <c r="CO41" s="23">
        <v>42.71</v>
      </c>
      <c r="CP41" s="23">
        <v>1.3</v>
      </c>
      <c r="CQ41" s="23">
        <v>1.3</v>
      </c>
      <c r="CR41" s="23">
        <v>9.6999999999999993</v>
      </c>
    </row>
    <row r="42" spans="1:96" s="23" customFormat="1">
      <c r="A42" s="23" t="str">
        <f>"46/3"</f>
        <v>46/3</v>
      </c>
      <c r="B42" s="24" t="s">
        <v>102</v>
      </c>
      <c r="C42" s="25" t="str">
        <f>"180"</f>
        <v>180</v>
      </c>
      <c r="D42" s="25">
        <v>6.36</v>
      </c>
      <c r="E42" s="25">
        <v>0.04</v>
      </c>
      <c r="F42" s="25">
        <v>3.57</v>
      </c>
      <c r="G42" s="25">
        <v>0.8</v>
      </c>
      <c r="H42" s="25">
        <v>40.93</v>
      </c>
      <c r="I42" s="25">
        <v>220.7282094</v>
      </c>
      <c r="J42" s="26">
        <v>2.2400000000000002</v>
      </c>
      <c r="K42" s="26">
        <v>0.1</v>
      </c>
      <c r="L42" s="26">
        <v>0</v>
      </c>
      <c r="M42" s="26">
        <v>0</v>
      </c>
      <c r="N42" s="26">
        <v>1.17</v>
      </c>
      <c r="O42" s="26">
        <v>37.700000000000003</v>
      </c>
      <c r="P42" s="26">
        <v>2.06</v>
      </c>
      <c r="Q42" s="26">
        <v>0</v>
      </c>
      <c r="R42" s="26">
        <v>0</v>
      </c>
      <c r="S42" s="26">
        <v>0</v>
      </c>
      <c r="T42" s="26">
        <v>1.54</v>
      </c>
      <c r="U42" s="26">
        <v>455.42</v>
      </c>
      <c r="V42" s="26">
        <v>67.52</v>
      </c>
      <c r="W42" s="26">
        <v>14.97</v>
      </c>
      <c r="X42" s="26">
        <v>8.74</v>
      </c>
      <c r="Y42" s="26">
        <v>48.26</v>
      </c>
      <c r="Z42" s="26">
        <v>0.89</v>
      </c>
      <c r="AA42" s="26">
        <v>10.8</v>
      </c>
      <c r="AB42" s="26">
        <v>10.8</v>
      </c>
      <c r="AC42" s="26">
        <v>20.25</v>
      </c>
      <c r="AD42" s="26">
        <v>0.96</v>
      </c>
      <c r="AE42" s="26">
        <v>0.08</v>
      </c>
      <c r="AF42" s="26">
        <v>0.02</v>
      </c>
      <c r="AG42" s="26">
        <v>0.59</v>
      </c>
      <c r="AH42" s="26">
        <v>1.78</v>
      </c>
      <c r="AI42" s="26">
        <v>0</v>
      </c>
      <c r="AJ42" s="26">
        <v>0</v>
      </c>
      <c r="AK42" s="26">
        <v>275.61</v>
      </c>
      <c r="AL42" s="26">
        <v>251.98</v>
      </c>
      <c r="AM42" s="26">
        <v>472.07</v>
      </c>
      <c r="AN42" s="26">
        <v>147.44999999999999</v>
      </c>
      <c r="AO42" s="26">
        <v>89.89</v>
      </c>
      <c r="AP42" s="26">
        <v>182.63</v>
      </c>
      <c r="AQ42" s="26">
        <v>59.92</v>
      </c>
      <c r="AR42" s="26">
        <v>292.87</v>
      </c>
      <c r="AS42" s="26">
        <v>193.67</v>
      </c>
      <c r="AT42" s="26">
        <v>233.51</v>
      </c>
      <c r="AU42" s="26">
        <v>200.31</v>
      </c>
      <c r="AV42" s="26">
        <v>117.69</v>
      </c>
      <c r="AW42" s="26">
        <v>204.66</v>
      </c>
      <c r="AX42" s="26">
        <v>1797.43</v>
      </c>
      <c r="AY42" s="26">
        <v>0</v>
      </c>
      <c r="AZ42" s="26">
        <v>566.38</v>
      </c>
      <c r="BA42" s="26">
        <v>293.38</v>
      </c>
      <c r="BB42" s="26">
        <v>147.32</v>
      </c>
      <c r="BC42" s="26">
        <v>116.63</v>
      </c>
      <c r="BD42" s="26">
        <v>0.11</v>
      </c>
      <c r="BE42" s="26">
        <v>0.05</v>
      </c>
      <c r="BF42" s="26">
        <v>0.03</v>
      </c>
      <c r="BG42" s="26">
        <v>0.06</v>
      </c>
      <c r="BH42" s="26">
        <v>7.0000000000000007E-2</v>
      </c>
      <c r="BI42" s="26">
        <v>0.31</v>
      </c>
      <c r="BJ42" s="26">
        <v>0</v>
      </c>
      <c r="BK42" s="26">
        <v>0.97</v>
      </c>
      <c r="BL42" s="26">
        <v>0</v>
      </c>
      <c r="BM42" s="26">
        <v>0.28000000000000003</v>
      </c>
      <c r="BN42" s="26">
        <v>0</v>
      </c>
      <c r="BO42" s="26">
        <v>0</v>
      </c>
      <c r="BP42" s="26">
        <v>0</v>
      </c>
      <c r="BQ42" s="26">
        <v>0.06</v>
      </c>
      <c r="BR42" s="26">
        <v>0.1</v>
      </c>
      <c r="BS42" s="26">
        <v>0.72</v>
      </c>
      <c r="BT42" s="26">
        <v>0</v>
      </c>
      <c r="BU42" s="26">
        <v>0</v>
      </c>
      <c r="BV42" s="26">
        <v>0.28999999999999998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9.08</v>
      </c>
      <c r="CC42" s="25">
        <v>9.4499999999999993</v>
      </c>
      <c r="CE42" s="23">
        <v>12.6</v>
      </c>
      <c r="CG42" s="23">
        <v>53.22</v>
      </c>
      <c r="CH42" s="23">
        <v>27.07</v>
      </c>
      <c r="CI42" s="23">
        <v>40.15</v>
      </c>
      <c r="CJ42" s="23">
        <v>495.77</v>
      </c>
      <c r="CK42" s="23">
        <v>489.87</v>
      </c>
      <c r="CL42" s="23">
        <v>492.82</v>
      </c>
      <c r="CM42" s="23">
        <v>4.9400000000000004</v>
      </c>
      <c r="CN42" s="23">
        <v>4.5199999999999996</v>
      </c>
      <c r="CO42" s="23">
        <v>4.7300000000000004</v>
      </c>
      <c r="CP42" s="23">
        <v>0</v>
      </c>
      <c r="CQ42" s="23">
        <v>1.17</v>
      </c>
      <c r="CR42" s="23">
        <v>5.72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10.42</v>
      </c>
      <c r="G43" s="25">
        <v>1.42</v>
      </c>
      <c r="H43" s="25">
        <v>10.72</v>
      </c>
      <c r="I43" s="25">
        <v>196.4265</v>
      </c>
      <c r="J43" s="26">
        <v>5.55</v>
      </c>
      <c r="K43" s="26">
        <v>1.08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</v>
      </c>
      <c r="Z43" s="26">
        <v>2.17</v>
      </c>
      <c r="AA43" s="26">
        <v>0</v>
      </c>
      <c r="AB43" s="26">
        <v>0</v>
      </c>
      <c r="AC43" s="26">
        <v>0</v>
      </c>
      <c r="AD43" s="26">
        <v>1.1499999999999999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0.09</v>
      </c>
      <c r="BL43" s="26">
        <v>0</v>
      </c>
      <c r="BM43" s="26">
        <v>0.05</v>
      </c>
      <c r="BN43" s="26">
        <v>0</v>
      </c>
      <c r="BO43" s="26">
        <v>0.01</v>
      </c>
      <c r="BP43" s="26">
        <v>0</v>
      </c>
      <c r="BQ43" s="26">
        <v>0</v>
      </c>
      <c r="BR43" s="26">
        <v>0</v>
      </c>
      <c r="BS43" s="26">
        <v>0.31</v>
      </c>
      <c r="BT43" s="26">
        <v>0</v>
      </c>
      <c r="BU43" s="26">
        <v>0</v>
      </c>
      <c r="BV43" s="26">
        <v>0.78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85.94</v>
      </c>
      <c r="CC43" s="25">
        <v>57.07</v>
      </c>
      <c r="CE43" s="23">
        <v>0</v>
      </c>
      <c r="CG43" s="23">
        <v>18.010000000000002</v>
      </c>
      <c r="CH43" s="23">
        <v>9.33</v>
      </c>
      <c r="CI43" s="23">
        <v>13.67</v>
      </c>
      <c r="CJ43" s="23">
        <v>361.61</v>
      </c>
      <c r="CK43" s="23">
        <v>130.1</v>
      </c>
      <c r="CL43" s="23">
        <v>245.86</v>
      </c>
      <c r="CM43" s="23">
        <v>7.72</v>
      </c>
      <c r="CN43" s="23">
        <v>5.23</v>
      </c>
      <c r="CO43" s="23">
        <v>6.48</v>
      </c>
      <c r="CP43" s="23">
        <v>0</v>
      </c>
      <c r="CQ43" s="23">
        <v>0.5</v>
      </c>
      <c r="CR43" s="23">
        <v>34.78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2.0099999999999998</v>
      </c>
      <c r="CE44" s="23">
        <v>3.45</v>
      </c>
      <c r="CG44" s="23">
        <v>42.13</v>
      </c>
      <c r="CH44" s="23">
        <v>21.93</v>
      </c>
      <c r="CI44" s="23">
        <v>32.03</v>
      </c>
      <c r="CJ44" s="23">
        <v>191.78</v>
      </c>
      <c r="CK44" s="23">
        <v>79.06</v>
      </c>
      <c r="CL44" s="23">
        <v>135.41999999999999</v>
      </c>
      <c r="CM44" s="23">
        <v>10.68</v>
      </c>
      <c r="CN44" s="23">
        <v>6.38</v>
      </c>
      <c r="CO44" s="23">
        <v>8.58</v>
      </c>
      <c r="CP44" s="23">
        <v>0</v>
      </c>
      <c r="CQ44" s="23">
        <v>0.33</v>
      </c>
      <c r="CR44" s="23">
        <v>1.22</v>
      </c>
    </row>
    <row r="45" spans="1:96" s="23" customFormat="1">
      <c r="A45" s="23" t="str">
        <f>"2"</f>
        <v>2</v>
      </c>
      <c r="B45" s="24" t="s">
        <v>96</v>
      </c>
      <c r="C45" s="25" t="str">
        <f>"30"</f>
        <v>30</v>
      </c>
      <c r="D45" s="25">
        <v>1.98</v>
      </c>
      <c r="E45" s="25">
        <v>0</v>
      </c>
      <c r="F45" s="25">
        <v>0.2</v>
      </c>
      <c r="G45" s="25">
        <v>0.2</v>
      </c>
      <c r="H45" s="25">
        <v>14.07</v>
      </c>
      <c r="I45" s="25">
        <v>67.170299999999997</v>
      </c>
      <c r="J45" s="26">
        <v>0</v>
      </c>
      <c r="K45" s="26">
        <v>0</v>
      </c>
      <c r="L45" s="26">
        <v>0</v>
      </c>
      <c r="M45" s="26">
        <v>0</v>
      </c>
      <c r="N45" s="26">
        <v>0.33</v>
      </c>
      <c r="O45" s="26">
        <v>13.68</v>
      </c>
      <c r="P45" s="26">
        <v>0.06</v>
      </c>
      <c r="Q45" s="26">
        <v>0</v>
      </c>
      <c r="R45" s="26">
        <v>0</v>
      </c>
      <c r="S45" s="26">
        <v>0</v>
      </c>
      <c r="T45" s="26">
        <v>0.54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95.79</v>
      </c>
      <c r="AL45" s="26">
        <v>99.7</v>
      </c>
      <c r="AM45" s="26">
        <v>152.69</v>
      </c>
      <c r="AN45" s="26">
        <v>50.63</v>
      </c>
      <c r="AO45" s="26">
        <v>30.02</v>
      </c>
      <c r="AP45" s="26">
        <v>60.03</v>
      </c>
      <c r="AQ45" s="26">
        <v>22.71</v>
      </c>
      <c r="AR45" s="26">
        <v>108.58</v>
      </c>
      <c r="AS45" s="26">
        <v>67.34</v>
      </c>
      <c r="AT45" s="26">
        <v>93.96</v>
      </c>
      <c r="AU45" s="26">
        <v>77.52</v>
      </c>
      <c r="AV45" s="26">
        <v>40.72</v>
      </c>
      <c r="AW45" s="26">
        <v>72.040000000000006</v>
      </c>
      <c r="AX45" s="26">
        <v>602.39</v>
      </c>
      <c r="AY45" s="26">
        <v>0</v>
      </c>
      <c r="AZ45" s="26">
        <v>196.27</v>
      </c>
      <c r="BA45" s="26">
        <v>85.35</v>
      </c>
      <c r="BB45" s="26">
        <v>56.64</v>
      </c>
      <c r="BC45" s="26">
        <v>44.89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0.02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0.08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11.73</v>
      </c>
      <c r="CC45" s="25">
        <v>1.68</v>
      </c>
      <c r="CE45" s="23">
        <v>0</v>
      </c>
      <c r="CG45" s="23">
        <v>0</v>
      </c>
      <c r="CH45" s="23">
        <v>0</v>
      </c>
      <c r="CI45" s="23">
        <v>0</v>
      </c>
      <c r="CJ45" s="23">
        <v>691.63</v>
      </c>
      <c r="CK45" s="23">
        <v>266.45999999999998</v>
      </c>
      <c r="CL45" s="23">
        <v>479.05</v>
      </c>
      <c r="CM45" s="23">
        <v>5.53</v>
      </c>
      <c r="CN45" s="23">
        <v>5.53</v>
      </c>
      <c r="CO45" s="23">
        <v>5.53</v>
      </c>
      <c r="CP45" s="23">
        <v>0</v>
      </c>
      <c r="CQ45" s="23">
        <v>0</v>
      </c>
      <c r="CR45" s="23">
        <v>1.4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1.1599999999999999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0.97</v>
      </c>
    </row>
    <row r="47" spans="1:96" s="19" customFormat="1">
      <c r="A47" s="19" t="str">
        <f>"37/10"</f>
        <v>37/10</v>
      </c>
      <c r="B47" s="20" t="s">
        <v>106</v>
      </c>
      <c r="C47" s="21" t="str">
        <f>"180"</f>
        <v>180</v>
      </c>
      <c r="D47" s="21">
        <v>0.45</v>
      </c>
      <c r="E47" s="21">
        <v>0</v>
      </c>
      <c r="F47" s="21">
        <v>0.19</v>
      </c>
      <c r="G47" s="21">
        <v>0.19</v>
      </c>
      <c r="H47" s="21">
        <v>18.14</v>
      </c>
      <c r="I47" s="21">
        <v>69.316496999999998</v>
      </c>
      <c r="J47" s="22">
        <v>0.03</v>
      </c>
      <c r="K47" s="22">
        <v>0</v>
      </c>
      <c r="L47" s="22">
        <v>0</v>
      </c>
      <c r="M47" s="22">
        <v>0</v>
      </c>
      <c r="N47" s="22">
        <v>14.37</v>
      </c>
      <c r="O47" s="22">
        <v>0.8</v>
      </c>
      <c r="P47" s="22">
        <v>2.98</v>
      </c>
      <c r="Q47" s="22">
        <v>0</v>
      </c>
      <c r="R47" s="22">
        <v>0</v>
      </c>
      <c r="S47" s="22">
        <v>0.68</v>
      </c>
      <c r="T47" s="22">
        <v>0.64</v>
      </c>
      <c r="U47" s="22">
        <v>1.56</v>
      </c>
      <c r="V47" s="22">
        <v>6.95</v>
      </c>
      <c r="W47" s="22">
        <v>8.1199999999999992</v>
      </c>
      <c r="X47" s="22">
        <v>2.1800000000000002</v>
      </c>
      <c r="Y47" s="22">
        <v>2.13</v>
      </c>
      <c r="Z47" s="22">
        <v>0.42</v>
      </c>
      <c r="AA47" s="22">
        <v>0</v>
      </c>
      <c r="AB47" s="22">
        <v>595.35</v>
      </c>
      <c r="AC47" s="22">
        <v>110.3</v>
      </c>
      <c r="AD47" s="22">
        <v>0.51</v>
      </c>
      <c r="AE47" s="22">
        <v>0.01</v>
      </c>
      <c r="AF47" s="22">
        <v>0.04</v>
      </c>
      <c r="AG47" s="22">
        <v>0.14000000000000001</v>
      </c>
      <c r="AH47" s="22">
        <v>0.19</v>
      </c>
      <c r="AI47" s="22">
        <v>54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208.9</v>
      </c>
      <c r="CC47" s="21">
        <v>7.66</v>
      </c>
      <c r="CE47" s="19">
        <v>99.23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9</v>
      </c>
      <c r="CQ47" s="19">
        <v>0</v>
      </c>
      <c r="CR47" s="19">
        <v>4.6399999999999997</v>
      </c>
    </row>
    <row r="48" spans="1:96" s="27" customFormat="1" ht="11.4">
      <c r="B48" s="28" t="s">
        <v>115</v>
      </c>
      <c r="C48" s="29"/>
      <c r="D48" s="29">
        <v>28.61</v>
      </c>
      <c r="E48" s="29">
        <v>13.29</v>
      </c>
      <c r="F48" s="29">
        <v>26.69</v>
      </c>
      <c r="G48" s="29">
        <v>14.14</v>
      </c>
      <c r="H48" s="29">
        <v>122.32</v>
      </c>
      <c r="I48" s="29">
        <v>825.12</v>
      </c>
      <c r="J48" s="30">
        <v>10.31</v>
      </c>
      <c r="K48" s="30">
        <v>8.33</v>
      </c>
      <c r="L48" s="30">
        <v>0</v>
      </c>
      <c r="M48" s="30">
        <v>0</v>
      </c>
      <c r="N48" s="30">
        <v>35.42</v>
      </c>
      <c r="O48" s="30">
        <v>74.91</v>
      </c>
      <c r="P48" s="30">
        <v>11.99</v>
      </c>
      <c r="Q48" s="30">
        <v>0</v>
      </c>
      <c r="R48" s="30">
        <v>0</v>
      </c>
      <c r="S48" s="30">
        <v>1.6</v>
      </c>
      <c r="T48" s="30">
        <v>8.76</v>
      </c>
      <c r="U48" s="30">
        <v>1499.93</v>
      </c>
      <c r="V48" s="30">
        <v>986.78</v>
      </c>
      <c r="W48" s="30">
        <v>109.43</v>
      </c>
      <c r="X48" s="30">
        <v>95.8</v>
      </c>
      <c r="Y48" s="30">
        <v>320.29000000000002</v>
      </c>
      <c r="Z48" s="30">
        <v>6.53</v>
      </c>
      <c r="AA48" s="30">
        <v>16.38</v>
      </c>
      <c r="AB48" s="30">
        <v>10416.4</v>
      </c>
      <c r="AC48" s="30">
        <v>1848.13</v>
      </c>
      <c r="AD48" s="30">
        <v>8.31</v>
      </c>
      <c r="AE48" s="30">
        <v>0.28000000000000003</v>
      </c>
      <c r="AF48" s="30">
        <v>0.3</v>
      </c>
      <c r="AG48" s="30">
        <v>5.64</v>
      </c>
      <c r="AH48" s="30">
        <v>11.03</v>
      </c>
      <c r="AI48" s="30">
        <v>66.47</v>
      </c>
      <c r="AJ48" s="30">
        <v>0</v>
      </c>
      <c r="AK48" s="30">
        <v>1309.6400000000001</v>
      </c>
      <c r="AL48" s="30">
        <v>1100.3499999999999</v>
      </c>
      <c r="AM48" s="30">
        <v>2057.39</v>
      </c>
      <c r="AN48" s="30">
        <v>1621.37</v>
      </c>
      <c r="AO48" s="30">
        <v>529.02</v>
      </c>
      <c r="AP48" s="30">
        <v>1020.03</v>
      </c>
      <c r="AQ48" s="30">
        <v>298.95</v>
      </c>
      <c r="AR48" s="30">
        <v>1227.67</v>
      </c>
      <c r="AS48" s="30">
        <v>1295.04</v>
      </c>
      <c r="AT48" s="30">
        <v>1396.6</v>
      </c>
      <c r="AU48" s="30">
        <v>2150.1999999999998</v>
      </c>
      <c r="AV48" s="30">
        <v>783.78</v>
      </c>
      <c r="AW48" s="30">
        <v>1175.6199999999999</v>
      </c>
      <c r="AX48" s="30">
        <v>5924.05</v>
      </c>
      <c r="AY48" s="30">
        <v>206.63</v>
      </c>
      <c r="AZ48" s="30">
        <v>1595.49</v>
      </c>
      <c r="BA48" s="30">
        <v>1178.54</v>
      </c>
      <c r="BB48" s="30">
        <v>843.86</v>
      </c>
      <c r="BC48" s="30">
        <v>442.23</v>
      </c>
      <c r="BD48" s="30">
        <v>0.11</v>
      </c>
      <c r="BE48" s="30">
        <v>0.05</v>
      </c>
      <c r="BF48" s="30">
        <v>0.03</v>
      </c>
      <c r="BG48" s="30">
        <v>0.06</v>
      </c>
      <c r="BH48" s="30">
        <v>7.0000000000000007E-2</v>
      </c>
      <c r="BI48" s="30">
        <v>0.32</v>
      </c>
      <c r="BJ48" s="30">
        <v>0</v>
      </c>
      <c r="BK48" s="30">
        <v>1.79</v>
      </c>
      <c r="BL48" s="30">
        <v>0</v>
      </c>
      <c r="BM48" s="30">
        <v>0.76</v>
      </c>
      <c r="BN48" s="30">
        <v>0.04</v>
      </c>
      <c r="BO48" s="30">
        <v>0.08</v>
      </c>
      <c r="BP48" s="30">
        <v>0</v>
      </c>
      <c r="BQ48" s="30">
        <v>0.06</v>
      </c>
      <c r="BR48" s="30">
        <v>0.1</v>
      </c>
      <c r="BS48" s="30">
        <v>3.57</v>
      </c>
      <c r="BT48" s="30">
        <v>0</v>
      </c>
      <c r="BU48" s="30">
        <v>0</v>
      </c>
      <c r="BV48" s="30">
        <v>7.73</v>
      </c>
      <c r="BW48" s="30">
        <v>0.03</v>
      </c>
      <c r="BX48" s="30">
        <v>0</v>
      </c>
      <c r="BY48" s="30">
        <v>0</v>
      </c>
      <c r="BZ48" s="30">
        <v>0</v>
      </c>
      <c r="CA48" s="30">
        <v>0</v>
      </c>
      <c r="CB48" s="30">
        <v>740.09</v>
      </c>
      <c r="CC48" s="29">
        <f>SUM($CC$39:$CC$47)</f>
        <v>106.74</v>
      </c>
      <c r="CD48" s="27">
        <f>$I$48/$I$53*100</f>
        <v>25.781777277840266</v>
      </c>
      <c r="CE48" s="27">
        <v>1752.45</v>
      </c>
      <c r="CG48" s="27">
        <v>187.41</v>
      </c>
      <c r="CH48" s="27">
        <v>106.05</v>
      </c>
      <c r="CI48" s="27">
        <v>146.72999999999999</v>
      </c>
      <c r="CJ48" s="27">
        <v>4387.1000000000004</v>
      </c>
      <c r="CK48" s="27">
        <v>1896.77</v>
      </c>
      <c r="CL48" s="27">
        <v>3141.94</v>
      </c>
      <c r="CM48" s="27">
        <v>153.02000000000001</v>
      </c>
      <c r="CN48" s="27">
        <v>95.03</v>
      </c>
      <c r="CO48" s="27">
        <v>124.07</v>
      </c>
      <c r="CP48" s="27">
        <v>13.3</v>
      </c>
      <c r="CQ48" s="27">
        <v>3.3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11.09</v>
      </c>
      <c r="CE50" s="23">
        <v>0</v>
      </c>
      <c r="CG50" s="23">
        <v>4</v>
      </c>
      <c r="CH50" s="23">
        <v>4</v>
      </c>
      <c r="CI50" s="23">
        <v>4</v>
      </c>
      <c r="CJ50" s="23">
        <v>400</v>
      </c>
      <c r="CK50" s="23">
        <v>182</v>
      </c>
      <c r="CL50" s="23">
        <v>291</v>
      </c>
      <c r="CM50" s="23">
        <v>0.6</v>
      </c>
      <c r="CN50" s="23">
        <v>0.6</v>
      </c>
      <c r="CO50" s="23">
        <v>0.6</v>
      </c>
      <c r="CP50" s="23">
        <v>0</v>
      </c>
      <c r="CQ50" s="23">
        <v>0</v>
      </c>
      <c r="CR50" s="23">
        <v>9.24</v>
      </c>
    </row>
    <row r="51" spans="1:96" s="19" customFormat="1">
      <c r="A51" s="19" t="str">
        <f>"10,1"</f>
        <v>10,1</v>
      </c>
      <c r="B51" s="20" t="s">
        <v>110</v>
      </c>
      <c r="C51" s="21" t="str">
        <f>"110"</f>
        <v>110</v>
      </c>
      <c r="D51" s="21">
        <v>0.88</v>
      </c>
      <c r="E51" s="21">
        <v>0</v>
      </c>
      <c r="F51" s="21">
        <v>0.22</v>
      </c>
      <c r="G51" s="21">
        <v>0.22</v>
      </c>
      <c r="H51" s="21">
        <v>10.34</v>
      </c>
      <c r="I51" s="21">
        <v>44.66</v>
      </c>
      <c r="J51" s="22">
        <v>0</v>
      </c>
      <c r="K51" s="22">
        <v>0</v>
      </c>
      <c r="L51" s="22">
        <v>0</v>
      </c>
      <c r="M51" s="22">
        <v>0</v>
      </c>
      <c r="N51" s="22">
        <v>8.25</v>
      </c>
      <c r="O51" s="22">
        <v>0</v>
      </c>
      <c r="P51" s="22">
        <v>2.09</v>
      </c>
      <c r="Q51" s="22">
        <v>0</v>
      </c>
      <c r="R51" s="22">
        <v>0</v>
      </c>
      <c r="S51" s="22">
        <v>1.21</v>
      </c>
      <c r="T51" s="22">
        <v>0.55000000000000004</v>
      </c>
      <c r="U51" s="22">
        <v>13.2</v>
      </c>
      <c r="V51" s="22">
        <v>170.5</v>
      </c>
      <c r="W51" s="22">
        <v>38.5</v>
      </c>
      <c r="X51" s="22">
        <v>12.1</v>
      </c>
      <c r="Y51" s="22">
        <v>18.7</v>
      </c>
      <c r="Z51" s="22">
        <v>0.11</v>
      </c>
      <c r="AA51" s="22">
        <v>0</v>
      </c>
      <c r="AB51" s="22">
        <v>66</v>
      </c>
      <c r="AC51" s="22">
        <v>11</v>
      </c>
      <c r="AD51" s="22">
        <v>0.22</v>
      </c>
      <c r="AE51" s="22">
        <v>7.0000000000000007E-2</v>
      </c>
      <c r="AF51" s="22">
        <v>0.03</v>
      </c>
      <c r="AG51" s="22">
        <v>0.22</v>
      </c>
      <c r="AH51" s="22">
        <v>0.33</v>
      </c>
      <c r="AI51" s="22">
        <v>41.8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96.8</v>
      </c>
      <c r="CC51" s="21">
        <v>26.4</v>
      </c>
      <c r="CE51" s="19">
        <v>11</v>
      </c>
      <c r="CG51" s="19">
        <v>1.93</v>
      </c>
      <c r="CH51" s="19">
        <v>0.48</v>
      </c>
      <c r="CI51" s="19">
        <v>1.2</v>
      </c>
      <c r="CJ51" s="19">
        <v>96.25</v>
      </c>
      <c r="CK51" s="19">
        <v>39.46</v>
      </c>
      <c r="CL51" s="19">
        <v>67.86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22</v>
      </c>
    </row>
    <row r="52" spans="1:96" s="27" customFormat="1" ht="11.4">
      <c r="B52" s="28" t="s">
        <v>117</v>
      </c>
      <c r="C52" s="29"/>
      <c r="D52" s="29">
        <v>1.88</v>
      </c>
      <c r="E52" s="29">
        <v>0</v>
      </c>
      <c r="F52" s="29">
        <v>0.42</v>
      </c>
      <c r="G52" s="29">
        <v>0.22</v>
      </c>
      <c r="H52" s="29">
        <v>30.94</v>
      </c>
      <c r="I52" s="29">
        <v>131.13999999999999</v>
      </c>
      <c r="J52" s="30">
        <v>0</v>
      </c>
      <c r="K52" s="30">
        <v>0</v>
      </c>
      <c r="L52" s="30">
        <v>0</v>
      </c>
      <c r="M52" s="30">
        <v>0</v>
      </c>
      <c r="N52" s="30">
        <v>28.05</v>
      </c>
      <c r="O52" s="30">
        <v>0.4</v>
      </c>
      <c r="P52" s="30">
        <v>2.4900000000000002</v>
      </c>
      <c r="Q52" s="30">
        <v>0</v>
      </c>
      <c r="R52" s="30">
        <v>0</v>
      </c>
      <c r="S52" s="30">
        <v>2.21</v>
      </c>
      <c r="T52" s="30">
        <v>1.1499999999999999</v>
      </c>
      <c r="U52" s="30">
        <v>25.2</v>
      </c>
      <c r="V52" s="30">
        <v>410.5</v>
      </c>
      <c r="W52" s="30">
        <v>52.5</v>
      </c>
      <c r="X52" s="30">
        <v>20.100000000000001</v>
      </c>
      <c r="Y52" s="30">
        <v>32.700000000000003</v>
      </c>
      <c r="Z52" s="30">
        <v>2.91</v>
      </c>
      <c r="AA52" s="30">
        <v>0</v>
      </c>
      <c r="AB52" s="30">
        <v>66</v>
      </c>
      <c r="AC52" s="30">
        <v>11</v>
      </c>
      <c r="AD52" s="30">
        <v>0.42</v>
      </c>
      <c r="AE52" s="30">
        <v>0.09</v>
      </c>
      <c r="AF52" s="30">
        <v>0.05</v>
      </c>
      <c r="AG52" s="30">
        <v>0.42</v>
      </c>
      <c r="AH52" s="30">
        <v>0.73</v>
      </c>
      <c r="AI52" s="30">
        <v>45.8</v>
      </c>
      <c r="AJ52" s="30">
        <v>0.4</v>
      </c>
      <c r="AK52" s="30">
        <v>16</v>
      </c>
      <c r="AL52" s="30">
        <v>20</v>
      </c>
      <c r="AM52" s="30">
        <v>28</v>
      </c>
      <c r="AN52" s="30">
        <v>28</v>
      </c>
      <c r="AO52" s="30">
        <v>4</v>
      </c>
      <c r="AP52" s="30">
        <v>16</v>
      </c>
      <c r="AQ52" s="30">
        <v>4</v>
      </c>
      <c r="AR52" s="30">
        <v>14</v>
      </c>
      <c r="AS52" s="30">
        <v>26</v>
      </c>
      <c r="AT52" s="30">
        <v>16</v>
      </c>
      <c r="AU52" s="30">
        <v>116</v>
      </c>
      <c r="AV52" s="30">
        <v>10</v>
      </c>
      <c r="AW52" s="30">
        <v>22</v>
      </c>
      <c r="AX52" s="30">
        <v>64</v>
      </c>
      <c r="AY52" s="30">
        <v>0</v>
      </c>
      <c r="AZ52" s="30">
        <v>20</v>
      </c>
      <c r="BA52" s="30">
        <v>24</v>
      </c>
      <c r="BB52" s="30">
        <v>10</v>
      </c>
      <c r="BC52" s="30">
        <v>8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273</v>
      </c>
      <c r="CC52" s="29">
        <f>SUM($CC$49:$CC$51)</f>
        <v>37.489999999999995</v>
      </c>
      <c r="CD52" s="27">
        <f>$I$52/$I$53*100</f>
        <v>4.0976127984001991</v>
      </c>
      <c r="CE52" s="27">
        <v>11</v>
      </c>
      <c r="CG52" s="27">
        <v>5.93</v>
      </c>
      <c r="CH52" s="27">
        <v>4.4800000000000004</v>
      </c>
      <c r="CI52" s="27">
        <v>5.2</v>
      </c>
      <c r="CJ52" s="27">
        <v>496.25</v>
      </c>
      <c r="CK52" s="27">
        <v>221.46</v>
      </c>
      <c r="CL52" s="27">
        <v>358.86</v>
      </c>
      <c r="CM52" s="27">
        <v>0.6</v>
      </c>
      <c r="CN52" s="27">
        <v>0.6</v>
      </c>
      <c r="CO52" s="27">
        <v>0.6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96.3</v>
      </c>
      <c r="E53" s="29">
        <v>31.21</v>
      </c>
      <c r="F53" s="29">
        <v>87.89</v>
      </c>
      <c r="G53" s="29">
        <v>32.03</v>
      </c>
      <c r="H53" s="29">
        <v>520.03</v>
      </c>
      <c r="I53" s="29">
        <v>3200.4</v>
      </c>
      <c r="J53" s="30">
        <v>44.31</v>
      </c>
      <c r="K53" s="30">
        <v>15.26</v>
      </c>
      <c r="L53" s="30">
        <v>0</v>
      </c>
      <c r="M53" s="30">
        <v>0</v>
      </c>
      <c r="N53" s="30">
        <v>199.61</v>
      </c>
      <c r="O53" s="30">
        <v>285.2</v>
      </c>
      <c r="P53" s="30">
        <v>35.22</v>
      </c>
      <c r="Q53" s="30">
        <v>0</v>
      </c>
      <c r="R53" s="30">
        <v>0</v>
      </c>
      <c r="S53" s="30">
        <v>8.64</v>
      </c>
      <c r="T53" s="30">
        <v>27.58</v>
      </c>
      <c r="U53" s="30">
        <v>4521.66</v>
      </c>
      <c r="V53" s="30">
        <v>3194.72</v>
      </c>
      <c r="W53" s="30">
        <v>579.04999999999995</v>
      </c>
      <c r="X53" s="30">
        <v>318.87</v>
      </c>
      <c r="Y53" s="30">
        <v>1041.6500000000001</v>
      </c>
      <c r="Z53" s="30">
        <v>22.27</v>
      </c>
      <c r="AA53" s="30">
        <v>185.16</v>
      </c>
      <c r="AB53" s="30">
        <v>17454.39</v>
      </c>
      <c r="AC53" s="30">
        <v>3325.4</v>
      </c>
      <c r="AD53" s="30">
        <v>19.32</v>
      </c>
      <c r="AE53" s="30">
        <v>1.05</v>
      </c>
      <c r="AF53" s="30">
        <v>1.04</v>
      </c>
      <c r="AG53" s="30">
        <v>14.45</v>
      </c>
      <c r="AH53" s="30">
        <v>31.07</v>
      </c>
      <c r="AI53" s="30">
        <v>235.28</v>
      </c>
      <c r="AJ53" s="30">
        <v>0.8</v>
      </c>
      <c r="AK53" s="30">
        <v>3960.76</v>
      </c>
      <c r="AL53" s="30">
        <v>3555.45</v>
      </c>
      <c r="AM53" s="30">
        <v>6331.8</v>
      </c>
      <c r="AN53" s="30">
        <v>4135.57</v>
      </c>
      <c r="AO53" s="30">
        <v>1527.13</v>
      </c>
      <c r="AP53" s="30">
        <v>2903.58</v>
      </c>
      <c r="AQ53" s="30">
        <v>938.17</v>
      </c>
      <c r="AR53" s="30">
        <v>3837.12</v>
      </c>
      <c r="AS53" s="30">
        <v>3447.1</v>
      </c>
      <c r="AT53" s="30">
        <v>3761.01</v>
      </c>
      <c r="AU53" s="30">
        <v>5285.28</v>
      </c>
      <c r="AV53" s="30">
        <v>1991.43</v>
      </c>
      <c r="AW53" s="30">
        <v>3098.31</v>
      </c>
      <c r="AX53" s="30">
        <v>17581.27</v>
      </c>
      <c r="AY53" s="30">
        <v>392.59</v>
      </c>
      <c r="AZ53" s="30">
        <v>5113.1000000000004</v>
      </c>
      <c r="BA53" s="30">
        <v>3300.5</v>
      </c>
      <c r="BB53" s="30">
        <v>2646.09</v>
      </c>
      <c r="BC53" s="30">
        <v>1383.84</v>
      </c>
      <c r="BD53" s="30">
        <v>1.26</v>
      </c>
      <c r="BE53" s="30">
        <v>0.57999999999999996</v>
      </c>
      <c r="BF53" s="30">
        <v>0.31</v>
      </c>
      <c r="BG53" s="30">
        <v>0.71</v>
      </c>
      <c r="BH53" s="30">
        <v>0.82</v>
      </c>
      <c r="BI53" s="30">
        <v>3.76</v>
      </c>
      <c r="BJ53" s="30">
        <v>0</v>
      </c>
      <c r="BK53" s="30">
        <v>12.6</v>
      </c>
      <c r="BL53" s="30">
        <v>0</v>
      </c>
      <c r="BM53" s="30">
        <v>4.3</v>
      </c>
      <c r="BN53" s="30">
        <v>0.09</v>
      </c>
      <c r="BO53" s="30">
        <v>0.14000000000000001</v>
      </c>
      <c r="BP53" s="30">
        <v>0</v>
      </c>
      <c r="BQ53" s="30">
        <v>0.72</v>
      </c>
      <c r="BR53" s="30">
        <v>1.1299999999999999</v>
      </c>
      <c r="BS53" s="30">
        <v>15.42</v>
      </c>
      <c r="BT53" s="30">
        <v>0</v>
      </c>
      <c r="BU53" s="30">
        <v>0</v>
      </c>
      <c r="BV53" s="30">
        <v>15.96</v>
      </c>
      <c r="BW53" s="30">
        <v>0.14000000000000001</v>
      </c>
      <c r="BX53" s="30">
        <v>0</v>
      </c>
      <c r="BY53" s="30">
        <v>0</v>
      </c>
      <c r="BZ53" s="30">
        <v>0</v>
      </c>
      <c r="CA53" s="30">
        <v>0</v>
      </c>
      <c r="CB53" s="30">
        <v>2819.46</v>
      </c>
      <c r="CC53" s="29">
        <v>410.99999999999989</v>
      </c>
      <c r="CE53" s="27">
        <v>3094.22</v>
      </c>
      <c r="CG53" s="27">
        <v>588.53</v>
      </c>
      <c r="CH53" s="27">
        <v>324.35000000000002</v>
      </c>
      <c r="CI53" s="27">
        <v>456.44</v>
      </c>
      <c r="CJ53" s="27">
        <v>17079.39</v>
      </c>
      <c r="CK53" s="27">
        <v>7139.45</v>
      </c>
      <c r="CL53" s="27">
        <v>12109.42</v>
      </c>
      <c r="CM53" s="27">
        <v>415.57</v>
      </c>
      <c r="CN53" s="27">
        <v>265.11</v>
      </c>
      <c r="CO53" s="27">
        <v>340.61</v>
      </c>
      <c r="CP53" s="27">
        <v>47.64</v>
      </c>
      <c r="CQ53" s="27">
        <v>8.17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12</v>
      </c>
      <c r="E55" s="16"/>
      <c r="F55" s="16">
        <v>25</v>
      </c>
      <c r="G55" s="16"/>
      <c r="H55" s="16">
        <v>62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110</v>
      </c>
      <c r="F30" s="55">
        <v>26.4</v>
      </c>
      <c r="G30" s="54">
        <v>44.66</v>
      </c>
      <c r="H30" s="54">
        <v>0.88</v>
      </c>
      <c r="I30" s="54">
        <v>0.22</v>
      </c>
      <c r="J30" s="56">
        <v>10.34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45352.405682870369</v>
      </c>
      <c r="C1">
        <f>YEAR(Дата_Сост)</f>
        <v>2024</v>
      </c>
      <c r="D1">
        <f>MONTH(Дата_Сост)</f>
        <v>3</v>
      </c>
      <c r="E1">
        <f>DAY(Дата_Сост)</f>
        <v>1</v>
      </c>
    </row>
    <row r="2" spans="1:5">
      <c r="A2" t="s">
        <v>82</v>
      </c>
      <c r="B2" s="2">
        <v>45342.640115740738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25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01.03.2024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2024-02-20T10:56:06Z</dcterms:modified>
</cp:coreProperties>
</file>