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<sst xmlns="http://schemas.openxmlformats.org/spreadsheetml/2006/main" count="187" uniqueCount="156">
  <si>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</si>
  <si>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</si>
  <si>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</si>
  <si>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</si>
  <si>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</si>
  <si>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</si>
  <si>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</si>
  <si>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</si>
  <si>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</si>
  <si>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</si>
  <si>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</si>
  <si>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</si>
  <si>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</si>
  <si>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</si>
  <si>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</si>
  <si>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</si>
  <si>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</si>
  <si>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</si>
  <si>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</si>
  <si>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</si>
  <si>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</si>
  <si>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</si>
  <si>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</si>
  <si>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</si>
  <si>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</si>
  <si>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</si>
  <si>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</si>
  <si>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</si>
  <si>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</si>
  <si>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</si>
  <si>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</si>
  <si>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</si>
  <si>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</si>
  <si>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</si>
  <si>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</si>
  <si>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</si>
  <si>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</si>
  <si>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</si>
  <si>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</si>
  <si>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</si>
  <si>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</si>
  <si>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</si>
  <si>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</si>
  <si>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</si>
  <si>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</si>
  <si>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</si>
  <si>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</si>
  <si>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</si>
  <si>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</si>
  <si>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</si>
  <si>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</si>
  <si>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</si>
  <si>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</si>
  <si>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</si>
  <si>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</si>
  <si>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</si>
  <si>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</si>
  <si>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</si>
  <si>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</si>
  <si>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</si>
  <si>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</si>
  <si>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</si>
  <si>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</si>
  <si>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</si>
  <si>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</si>
  <si>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</si>
  <si>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</si>
  <si>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</si>
  <si>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</si>
  <si>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</si>
  <si>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</si>
  <si>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</si>
  <si>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</si>
  <si>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</si>
  <si>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</si>
  <si>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</si>
  <si>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</si>
  <si>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</si>
  <si>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</si>
  <si>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</si>
  <si>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</si>
  <si>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</si>
  <si>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</si>
  <si>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</si>
  <si>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</si>
  <si>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</si>
  <si>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</si>
  <si>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</si>
  <si>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</si>
  <si>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</si>
  <si>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</si>
  <si>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</si>
  <si>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</si>
  <si>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</si>
  <si>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</si>
  <si>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</si>
  <si>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</si>
  <si>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</si>
  <si>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</si>
  <si>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</si>
  <si>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</si>
  <si>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</si>
  <si>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</si>
  <si>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</si>
  <si>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</si>
  <si>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</si>
  <si>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</si>
  <si>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</si>
  <si>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</si>
  <si>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Йогурт "Летний луг" в ассортименте ин/уп 135гр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</si>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</sst>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A54" sqref="A54:CC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7.3.2024г.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"7 марта 2024 г."</f>
        <v>7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"230"</f>
        <v>230</v>
      </c>
      <c r="D11" s="25">
        <v>3.44</v>
      </c>
      <c r="E11" s="25">
        <v>3.38</v>
      </c>
      <c r="F11" s="25">
        <v>6.95</v>
      </c>
      <c r="G11" s="25">
        <v>0</v>
      </c>
      <c r="H11" s="25">
        <v>9.84</v>
      </c>
      <c r="I11" s="25">
        <v>112.84675609999999</v>
      </c>
      <c r="J11" s="26">
        <v>5.01</v>
      </c>
      <c r="K11" s="26">
        <v>0.13</v>
      </c>
      <c r="L11" s="26">
        <v>0</v>
      </c>
      <c r="M11" s="26">
        <v>0</v>
      </c>
      <c r="N11" s="26">
        <v>9.19</v>
      </c>
      <c r="O11" s="26">
        <v>0</v>
      </c>
      <c r="P11" s="26">
        <v>0.65</v>
      </c>
      <c r="Q11" s="26">
        <v>0</v>
      </c>
      <c r="R11" s="26">
        <v>0</v>
      </c>
      <c r="S11" s="26">
        <v>0.12</v>
      </c>
      <c r="T11" s="26">
        <v>2.2599999999999998</v>
      </c>
      <c r="U11" s="26">
        <v>505.64</v>
      </c>
      <c r="V11" s="26">
        <v>197.65</v>
      </c>
      <c r="W11" s="26">
        <v>142.08000000000001</v>
      </c>
      <c r="X11" s="26">
        <v>16.829999999999998</v>
      </c>
      <c r="Y11" s="26">
        <v>98.1</v>
      </c>
      <c r="Z11" s="26">
        <v>0.21</v>
      </c>
      <c r="AA11" s="26">
        <v>27.6</v>
      </c>
      <c r="AB11" s="26">
        <v>23</v>
      </c>
      <c r="AC11" s="26">
        <v>51.18</v>
      </c>
      <c r="AD11" s="26">
        <v>0.06</v>
      </c>
      <c r="AE11" s="26">
        <v>0.04</v>
      </c>
      <c r="AF11" s="26">
        <v>0.15</v>
      </c>
      <c r="AG11" s="26">
        <v>0.17</v>
      </c>
      <c r="AH11" s="26">
        <v>0.93</v>
      </c>
      <c r="AI11" s="26">
        <v>3.08</v>
      </c>
      <c r="AJ11" s="26">
        <v>0</v>
      </c>
      <c r="AK11" s="26">
        <v>178.48</v>
      </c>
      <c r="AL11" s="26">
        <v>176.27</v>
      </c>
      <c r="AM11" s="26">
        <v>302.48</v>
      </c>
      <c r="AN11" s="26">
        <v>242.43</v>
      </c>
      <c r="AO11" s="26">
        <v>80.91</v>
      </c>
      <c r="AP11" s="26">
        <v>143.08000000000001</v>
      </c>
      <c r="AQ11" s="26">
        <v>48.81</v>
      </c>
      <c r="AR11" s="26">
        <v>160.1</v>
      </c>
      <c r="AS11" s="26">
        <v>1.96</v>
      </c>
      <c r="AT11" s="26">
        <v>1.42</v>
      </c>
      <c r="AU11" s="26">
        <v>3.1</v>
      </c>
      <c r="AV11" s="26">
        <v>1.9</v>
      </c>
      <c r="AW11" s="26">
        <v>1.3</v>
      </c>
      <c r="AX11" s="26">
        <v>7.74</v>
      </c>
      <c r="AY11" s="26">
        <v>0</v>
      </c>
      <c r="AZ11" s="26">
        <v>2.6</v>
      </c>
      <c r="BA11" s="26">
        <v>2.93</v>
      </c>
      <c r="BB11" s="26">
        <v>201.18</v>
      </c>
      <c r="BC11" s="26">
        <v>28.65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0.92</v>
      </c>
      <c r="BT11" s="26">
        <v>0</v>
      </c>
      <c r="BU11" s="26">
        <v>0</v>
      </c>
      <c r="BV11" s="26">
        <v>0.06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232.91</v>
      </c>
      <c r="CC11" s="25">
        <v>21.66</v>
      </c>
      <c r="CE11" s="23">
        <v>31.43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4.5999999999999996</v>
      </c>
      <c r="CQ11" s="23">
        <v>1.1499999999999999</v>
      </c>
      <c r="CR11" s="23">
        <v>13.13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13.06</v>
      </c>
      <c r="CE12" s="23">
        <v>43.25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7.92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337.42</v>
      </c>
      <c r="CK14" s="23">
        <v>130</v>
      </c>
      <c r="CL14" s="23">
        <v>233.71</v>
      </c>
      <c r="CM14" s="23">
        <v>2.7</v>
      </c>
      <c r="CN14" s="23">
        <v>2.7</v>
      </c>
      <c r="CO14" s="23">
        <v>2.7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3.88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2.35</v>
      </c>
    </row>
    <row r="16" spans="1:96" s="27" customFormat="1" ht="11.4">
      <c r="B16" s="28" t="s">
        <v>98</v>
      </c>
      <c r="C16" s="29"/>
      <c r="D16" s="29">
        <v>10.51</v>
      </c>
      <c r="E16" s="29">
        <v>6.94</v>
      </c>
      <c r="F16" s="29">
        <v>19</v>
      </c>
      <c r="G16" s="29">
        <v>0.37</v>
      </c>
      <c r="H16" s="29">
        <v>40.67</v>
      </c>
      <c r="I16" s="29">
        <v>374.98</v>
      </c>
      <c r="J16" s="30">
        <v>12.1</v>
      </c>
      <c r="K16" s="30">
        <v>0.35</v>
      </c>
      <c r="L16" s="30">
        <v>0</v>
      </c>
      <c r="M16" s="30">
        <v>0</v>
      </c>
      <c r="N16" s="30">
        <v>16.93</v>
      </c>
      <c r="O16" s="30">
        <v>22.8</v>
      </c>
      <c r="P16" s="30">
        <v>0.95</v>
      </c>
      <c r="Q16" s="30">
        <v>0</v>
      </c>
      <c r="R16" s="30">
        <v>0</v>
      </c>
      <c r="S16" s="30">
        <v>0.76</v>
      </c>
      <c r="T16" s="30">
        <v>4.03</v>
      </c>
      <c r="U16" s="30">
        <v>629.37</v>
      </c>
      <c r="V16" s="30">
        <v>223.74</v>
      </c>
      <c r="W16" s="30">
        <v>279.02</v>
      </c>
      <c r="X16" s="30">
        <v>22.76</v>
      </c>
      <c r="Y16" s="30">
        <v>177.33</v>
      </c>
      <c r="Z16" s="30">
        <v>0.44</v>
      </c>
      <c r="AA16" s="30">
        <v>106.6</v>
      </c>
      <c r="AB16" s="30">
        <v>79.040000000000006</v>
      </c>
      <c r="AC16" s="30">
        <v>139.5</v>
      </c>
      <c r="AD16" s="30">
        <v>0.24</v>
      </c>
      <c r="AE16" s="30">
        <v>0.05</v>
      </c>
      <c r="AF16" s="30">
        <v>0.21</v>
      </c>
      <c r="AG16" s="30">
        <v>0.22</v>
      </c>
      <c r="AH16" s="30">
        <v>1.88</v>
      </c>
      <c r="AI16" s="30">
        <v>4.1500000000000004</v>
      </c>
      <c r="AJ16" s="30">
        <v>0</v>
      </c>
      <c r="AK16" s="30">
        <v>596.65</v>
      </c>
      <c r="AL16" s="30">
        <v>492.98</v>
      </c>
      <c r="AM16" s="30">
        <v>854.82</v>
      </c>
      <c r="AN16" s="30">
        <v>562.23</v>
      </c>
      <c r="AO16" s="30">
        <v>213.99</v>
      </c>
      <c r="AP16" s="30">
        <v>387.3</v>
      </c>
      <c r="AQ16" s="30">
        <v>189.95</v>
      </c>
      <c r="AR16" s="30">
        <v>530.15</v>
      </c>
      <c r="AS16" s="30">
        <v>207.79</v>
      </c>
      <c r="AT16" s="30">
        <v>267.12</v>
      </c>
      <c r="AU16" s="30">
        <v>340.49</v>
      </c>
      <c r="AV16" s="30">
        <v>297.81</v>
      </c>
      <c r="AW16" s="30">
        <v>180.76</v>
      </c>
      <c r="AX16" s="30">
        <v>1715.92</v>
      </c>
      <c r="AY16" s="30">
        <v>0</v>
      </c>
      <c r="AZ16" s="30">
        <v>682.52</v>
      </c>
      <c r="BA16" s="30">
        <v>330.57</v>
      </c>
      <c r="BB16" s="30">
        <v>502.27</v>
      </c>
      <c r="BC16" s="30">
        <v>135.97</v>
      </c>
      <c r="BD16" s="30">
        <v>0.41</v>
      </c>
      <c r="BE16" s="30">
        <v>0.2</v>
      </c>
      <c r="BF16" s="30">
        <v>0.16</v>
      </c>
      <c r="BG16" s="30">
        <v>0.42</v>
      </c>
      <c r="BH16" s="30">
        <v>0.43</v>
      </c>
      <c r="BI16" s="30">
        <v>1.56</v>
      </c>
      <c r="BJ16" s="30">
        <v>0.04</v>
      </c>
      <c r="BK16" s="30">
        <v>4.3</v>
      </c>
      <c r="BL16" s="30">
        <v>0.03</v>
      </c>
      <c r="BM16" s="30">
        <v>1.54</v>
      </c>
      <c r="BN16" s="30">
        <v>0.03</v>
      </c>
      <c r="BO16" s="30">
        <v>0</v>
      </c>
      <c r="BP16" s="30">
        <v>0</v>
      </c>
      <c r="BQ16" s="30">
        <v>0.28999999999999998</v>
      </c>
      <c r="BR16" s="30">
        <v>0.43</v>
      </c>
      <c r="BS16" s="30">
        <v>3.76</v>
      </c>
      <c r="BT16" s="30">
        <v>0</v>
      </c>
      <c r="BU16" s="30">
        <v>0</v>
      </c>
      <c r="BV16" s="30">
        <v>0.39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461.58</v>
      </c>
      <c r="CC16" s="29">
        <f>SUM($CC$10:$CC$15)</f>
        <v>52.4</v>
      </c>
      <c r="CD16" s="27">
        <f>$I$16/$I$53*100</f>
        <v>12.422314980454516</v>
      </c>
      <c r="CE16" s="27">
        <v>119.77</v>
      </c>
      <c r="CG16" s="27">
        <v>43.84</v>
      </c>
      <c r="CH16" s="27">
        <v>23.21</v>
      </c>
      <c r="CI16" s="27">
        <v>33.520000000000003</v>
      </c>
      <c r="CJ16" s="27">
        <v>1826.75</v>
      </c>
      <c r="CK16" s="27">
        <v>965.63</v>
      </c>
      <c r="CL16" s="27">
        <v>1396.19</v>
      </c>
      <c r="CM16" s="27">
        <v>31.54</v>
      </c>
      <c r="CN16" s="27">
        <v>21.18</v>
      </c>
      <c r="CO16" s="27">
        <v>26.36</v>
      </c>
      <c r="CP16" s="27">
        <v>11.6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9.1999999999999993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5.58</v>
      </c>
    </row>
    <row r="19" spans="1:96" s="23" customFormat="1">
      <c r="A19" s="23" t="str">
        <f>"6/2"</f>
        <v>6/2</v>
      </c>
      <c r="B19" s="24" t="s">
        <v>101</v>
      </c>
      <c r="C19" s="25" t="str">
        <f>"250"</f>
        <v>250</v>
      </c>
      <c r="D19" s="25">
        <v>1.83</v>
      </c>
      <c r="E19" s="25">
        <v>0</v>
      </c>
      <c r="F19" s="25">
        <v>3.01</v>
      </c>
      <c r="G19" s="25">
        <v>2.68</v>
      </c>
      <c r="H19" s="25">
        <v>9.27</v>
      </c>
      <c r="I19" s="25">
        <v>68.492397499999996</v>
      </c>
      <c r="J19" s="26">
        <v>0.79</v>
      </c>
      <c r="K19" s="26">
        <v>1.63</v>
      </c>
      <c r="L19" s="26">
        <v>0</v>
      </c>
      <c r="M19" s="26">
        <v>0</v>
      </c>
      <c r="N19" s="26">
        <v>3.99</v>
      </c>
      <c r="O19" s="26">
        <v>3.5</v>
      </c>
      <c r="P19" s="26">
        <v>1.78</v>
      </c>
      <c r="Q19" s="26">
        <v>0</v>
      </c>
      <c r="R19" s="26">
        <v>0</v>
      </c>
      <c r="S19" s="26">
        <v>0.32</v>
      </c>
      <c r="T19" s="26">
        <v>1.89</v>
      </c>
      <c r="U19" s="26">
        <v>401.63</v>
      </c>
      <c r="V19" s="26">
        <v>321.54000000000002</v>
      </c>
      <c r="W19" s="26">
        <v>39.270000000000003</v>
      </c>
      <c r="X19" s="26">
        <v>19.239999999999998</v>
      </c>
      <c r="Y19" s="26">
        <v>40</v>
      </c>
      <c r="Z19" s="26">
        <v>0.65</v>
      </c>
      <c r="AA19" s="26">
        <v>3</v>
      </c>
      <c r="AB19" s="26">
        <v>1455.6</v>
      </c>
      <c r="AC19" s="26">
        <v>307.98</v>
      </c>
      <c r="AD19" s="26">
        <v>1.26</v>
      </c>
      <c r="AE19" s="26">
        <v>0.04</v>
      </c>
      <c r="AF19" s="26">
        <v>0.05</v>
      </c>
      <c r="AG19" s="26">
        <v>0.73</v>
      </c>
      <c r="AH19" s="26">
        <v>1.21</v>
      </c>
      <c r="AI19" s="26">
        <v>13.56</v>
      </c>
      <c r="AJ19" s="26">
        <v>0</v>
      </c>
      <c r="AK19" s="26">
        <v>94.66</v>
      </c>
      <c r="AL19" s="26">
        <v>80.459999999999994</v>
      </c>
      <c r="AM19" s="26">
        <v>133.43</v>
      </c>
      <c r="AN19" s="26">
        <v>133.88</v>
      </c>
      <c r="AO19" s="26">
        <v>40.75</v>
      </c>
      <c r="AP19" s="26">
        <v>80.72</v>
      </c>
      <c r="AQ19" s="26">
        <v>22.42</v>
      </c>
      <c r="AR19" s="26">
        <v>84.65</v>
      </c>
      <c r="AS19" s="26">
        <v>116.3</v>
      </c>
      <c r="AT19" s="26">
        <v>144.22</v>
      </c>
      <c r="AU19" s="26">
        <v>226.02</v>
      </c>
      <c r="AV19" s="26">
        <v>55.46</v>
      </c>
      <c r="AW19" s="26">
        <v>87.68</v>
      </c>
      <c r="AX19" s="26">
        <v>401.97</v>
      </c>
      <c r="AY19" s="26">
        <v>0</v>
      </c>
      <c r="AZ19" s="26">
        <v>86.32</v>
      </c>
      <c r="BA19" s="26">
        <v>87.11</v>
      </c>
      <c r="BB19" s="26">
        <v>71.819999999999993</v>
      </c>
      <c r="BC19" s="26">
        <v>30.41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0.15</v>
      </c>
      <c r="BL19" s="26">
        <v>0</v>
      </c>
      <c r="BM19" s="26">
        <v>0.09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0.56000000000000005</v>
      </c>
      <c r="BT19" s="26">
        <v>0</v>
      </c>
      <c r="BU19" s="26">
        <v>0</v>
      </c>
      <c r="BV19" s="26">
        <v>1.5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293.23</v>
      </c>
      <c r="CC19" s="25">
        <v>12.03</v>
      </c>
      <c r="CE19" s="23">
        <v>245.6</v>
      </c>
      <c r="CG19" s="23">
        <v>51.45</v>
      </c>
      <c r="CH19" s="23">
        <v>27.63</v>
      </c>
      <c r="CI19" s="23">
        <v>39.54</v>
      </c>
      <c r="CJ19" s="23">
        <v>1167.08</v>
      </c>
      <c r="CK19" s="23">
        <v>418.48</v>
      </c>
      <c r="CL19" s="23">
        <v>792.78</v>
      </c>
      <c r="CM19" s="23">
        <v>57.86</v>
      </c>
      <c r="CN19" s="23">
        <v>35.99</v>
      </c>
      <c r="CO19" s="23">
        <v>46.93</v>
      </c>
      <c r="CP19" s="23">
        <v>0</v>
      </c>
      <c r="CQ19" s="23">
        <v>1</v>
      </c>
      <c r="CR19" s="23">
        <v>7.29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14.12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8.56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51.9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31.63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2.0099999999999998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1.22</v>
      </c>
    </row>
    <row r="23" spans="1:96" s="23" customFormat="1">
      <c r="A23" s="23" t="str">
        <f>"2"</f>
        <v>2</v>
      </c>
      <c r="B23" s="24" t="s">
        <v>96</v>
      </c>
      <c r="C23" s="25" t="str">
        <f>"32,4"</f>
        <v>32,4</v>
      </c>
      <c r="D23" s="25">
        <v>2.14</v>
      </c>
      <c r="E23" s="25">
        <v>0</v>
      </c>
      <c r="F23" s="25">
        <v>0.21</v>
      </c>
      <c r="G23" s="25">
        <v>0.21</v>
      </c>
      <c r="H23" s="25">
        <v>15.2</v>
      </c>
      <c r="I23" s="25">
        <v>72.543923999999976</v>
      </c>
      <c r="J23" s="26">
        <v>0</v>
      </c>
      <c r="K23" s="26">
        <v>0</v>
      </c>
      <c r="L23" s="26">
        <v>0</v>
      </c>
      <c r="M23" s="26">
        <v>0</v>
      </c>
      <c r="N23" s="26">
        <v>0.36</v>
      </c>
      <c r="O23" s="26">
        <v>14.77</v>
      </c>
      <c r="P23" s="26">
        <v>0.06</v>
      </c>
      <c r="Q23" s="26">
        <v>0</v>
      </c>
      <c r="R23" s="26">
        <v>0</v>
      </c>
      <c r="S23" s="26">
        <v>0</v>
      </c>
      <c r="T23" s="26">
        <v>0.57999999999999996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103.45</v>
      </c>
      <c r="AL23" s="26">
        <v>107.68</v>
      </c>
      <c r="AM23" s="26">
        <v>164.9</v>
      </c>
      <c r="AN23" s="26">
        <v>54.68</v>
      </c>
      <c r="AO23" s="26">
        <v>32.42</v>
      </c>
      <c r="AP23" s="26">
        <v>64.83</v>
      </c>
      <c r="AQ23" s="26">
        <v>24.52</v>
      </c>
      <c r="AR23" s="26">
        <v>117.26</v>
      </c>
      <c r="AS23" s="26">
        <v>72.73</v>
      </c>
      <c r="AT23" s="26">
        <v>101.48</v>
      </c>
      <c r="AU23" s="26">
        <v>83.72</v>
      </c>
      <c r="AV23" s="26">
        <v>43.97</v>
      </c>
      <c r="AW23" s="26">
        <v>77.8</v>
      </c>
      <c r="AX23" s="26">
        <v>650.58000000000004</v>
      </c>
      <c r="AY23" s="26">
        <v>0</v>
      </c>
      <c r="AZ23" s="26">
        <v>211.97</v>
      </c>
      <c r="BA23" s="26">
        <v>92.17</v>
      </c>
      <c r="BB23" s="26">
        <v>61.17</v>
      </c>
      <c r="BC23" s="26">
        <v>48.48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12.67</v>
      </c>
      <c r="CC23" s="25">
        <v>1.81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1.51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8.51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5.16</v>
      </c>
    </row>
    <row r="26" spans="1:96" s="27" customFormat="1" ht="11.4">
      <c r="B26" s="28" t="s">
        <v>107</v>
      </c>
      <c r="C26" s="29"/>
      <c r="D26" s="29">
        <v>24.51</v>
      </c>
      <c r="E26" s="29">
        <v>11.96</v>
      </c>
      <c r="F26" s="29">
        <v>23.3</v>
      </c>
      <c r="G26" s="29">
        <v>11.99</v>
      </c>
      <c r="H26" s="29">
        <v>111.45</v>
      </c>
      <c r="I26" s="29">
        <v>739.65</v>
      </c>
      <c r="J26" s="30">
        <v>9.2899999999999991</v>
      </c>
      <c r="K26" s="30">
        <v>7.56</v>
      </c>
      <c r="L26" s="30">
        <v>0</v>
      </c>
      <c r="M26" s="30">
        <v>0</v>
      </c>
      <c r="N26" s="30">
        <v>27.69</v>
      </c>
      <c r="O26" s="30">
        <v>73.510000000000005</v>
      </c>
      <c r="P26" s="30">
        <v>10.24</v>
      </c>
      <c r="Q26" s="30">
        <v>0</v>
      </c>
      <c r="R26" s="30">
        <v>0</v>
      </c>
      <c r="S26" s="30">
        <v>1.6</v>
      </c>
      <c r="T26" s="30">
        <v>7.84</v>
      </c>
      <c r="U26" s="30">
        <v>1310.04</v>
      </c>
      <c r="V26" s="30">
        <v>814.56</v>
      </c>
      <c r="W26" s="30">
        <v>97.6</v>
      </c>
      <c r="X26" s="30">
        <v>87.39</v>
      </c>
      <c r="Y26" s="30">
        <v>300.16000000000003</v>
      </c>
      <c r="Z26" s="30">
        <v>5.19</v>
      </c>
      <c r="AA26" s="30">
        <v>20.8</v>
      </c>
      <c r="AB26" s="30">
        <v>2237.02</v>
      </c>
      <c r="AC26" s="30">
        <v>476.61</v>
      </c>
      <c r="AD26" s="30">
        <v>6.89</v>
      </c>
      <c r="AE26" s="30">
        <v>0.19</v>
      </c>
      <c r="AF26" s="30">
        <v>0.25</v>
      </c>
      <c r="AG26" s="30">
        <v>4.95</v>
      </c>
      <c r="AH26" s="30">
        <v>9.9499999999999993</v>
      </c>
      <c r="AI26" s="30">
        <v>75.83</v>
      </c>
      <c r="AJ26" s="30">
        <v>0</v>
      </c>
      <c r="AK26" s="30">
        <v>1233.67</v>
      </c>
      <c r="AL26" s="30">
        <v>1001.52</v>
      </c>
      <c r="AM26" s="30">
        <v>1788.27</v>
      </c>
      <c r="AN26" s="30">
        <v>1462.97</v>
      </c>
      <c r="AO26" s="30">
        <v>490.68</v>
      </c>
      <c r="AP26" s="30">
        <v>889.27</v>
      </c>
      <c r="AQ26" s="30">
        <v>272.06</v>
      </c>
      <c r="AR26" s="30">
        <v>1069.28</v>
      </c>
      <c r="AS26" s="30">
        <v>1214.3499999999999</v>
      </c>
      <c r="AT26" s="30">
        <v>1335.44</v>
      </c>
      <c r="AU26" s="30">
        <v>2015.59</v>
      </c>
      <c r="AV26" s="30">
        <v>702.7</v>
      </c>
      <c r="AW26" s="30">
        <v>1060.71</v>
      </c>
      <c r="AX26" s="30">
        <v>4443.67</v>
      </c>
      <c r="AY26" s="30">
        <v>185.96</v>
      </c>
      <c r="AZ26" s="30">
        <v>1154.55</v>
      </c>
      <c r="BA26" s="30">
        <v>995.62</v>
      </c>
      <c r="BB26" s="30">
        <v>803.64</v>
      </c>
      <c r="BC26" s="30">
        <v>377.5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1.64</v>
      </c>
      <c r="BL26" s="30">
        <v>0</v>
      </c>
      <c r="BM26" s="30">
        <v>0.69</v>
      </c>
      <c r="BN26" s="30">
        <v>0.03</v>
      </c>
      <c r="BO26" s="30">
        <v>7.0000000000000007E-2</v>
      </c>
      <c r="BP26" s="30">
        <v>0</v>
      </c>
      <c r="BQ26" s="30">
        <v>0.06</v>
      </c>
      <c r="BR26" s="30">
        <v>0.1</v>
      </c>
      <c r="BS26" s="30">
        <v>3.23</v>
      </c>
      <c r="BT26" s="30">
        <v>0</v>
      </c>
      <c r="BU26" s="30">
        <v>0</v>
      </c>
      <c r="BV26" s="30">
        <v>6.52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823.56</v>
      </c>
      <c r="CC26" s="29">
        <f>SUM($CC$17:$CC$25)</f>
        <v>100.74000000000001</v>
      </c>
      <c r="CD26" s="27">
        <f>$I$26/$I$53*100</f>
        <v>24.503080898429737</v>
      </c>
      <c r="CE26" s="27">
        <v>393.64</v>
      </c>
      <c r="CG26" s="27">
        <v>144.80000000000001</v>
      </c>
      <c r="CH26" s="27">
        <v>83.71</v>
      </c>
      <c r="CI26" s="27">
        <v>114.26</v>
      </c>
      <c r="CJ26" s="27">
        <v>6667.89</v>
      </c>
      <c r="CK26" s="27">
        <v>2689.08</v>
      </c>
      <c r="CL26" s="27">
        <v>4678.4799999999996</v>
      </c>
      <c r="CM26" s="27">
        <v>176.86</v>
      </c>
      <c r="CN26" s="27">
        <v>110.74</v>
      </c>
      <c r="CO26" s="27">
        <v>143.81</v>
      </c>
      <c r="CP26" s="27">
        <v>10.72</v>
      </c>
      <c r="CQ26" s="27">
        <v>2.88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>
      <c r="A29" s="19" t="str">
        <f>"11/3"</f>
        <v>11/3</v>
      </c>
      <c r="B29" s="20" t="s">
        <v>110</v>
      </c>
      <c r="C29" s="21" t="str">
        <f>"30"</f>
        <v>30</v>
      </c>
      <c r="D29" s="21">
        <v>4.2</v>
      </c>
      <c r="E29" s="21">
        <v>0</v>
      </c>
      <c r="F29" s="21">
        <v>4.05</v>
      </c>
      <c r="G29" s="21">
        <v>0</v>
      </c>
      <c r="H29" s="21">
        <v>27.51</v>
      </c>
      <c r="I29" s="21">
        <v>161.56799999999998</v>
      </c>
      <c r="J29" s="22">
        <v>0.63</v>
      </c>
      <c r="K29" s="22">
        <v>0</v>
      </c>
      <c r="L29" s="22">
        <v>0</v>
      </c>
      <c r="M29" s="22">
        <v>0</v>
      </c>
      <c r="N29" s="22">
        <v>11.58</v>
      </c>
      <c r="O29" s="22">
        <v>15.24</v>
      </c>
      <c r="P29" s="22">
        <v>0.69</v>
      </c>
      <c r="Q29" s="22">
        <v>0</v>
      </c>
      <c r="R29" s="22">
        <v>0</v>
      </c>
      <c r="S29" s="22">
        <v>0.15</v>
      </c>
      <c r="T29" s="22">
        <v>0.3</v>
      </c>
      <c r="U29" s="22">
        <v>99</v>
      </c>
      <c r="V29" s="22">
        <v>33</v>
      </c>
      <c r="W29" s="22">
        <v>8.6999999999999993</v>
      </c>
      <c r="X29" s="22">
        <v>6</v>
      </c>
      <c r="Y29" s="22">
        <v>27</v>
      </c>
      <c r="Z29" s="22">
        <v>0.63</v>
      </c>
      <c r="AA29" s="22">
        <v>3</v>
      </c>
      <c r="AB29" s="22">
        <v>2.4</v>
      </c>
      <c r="AC29" s="22">
        <v>3.3</v>
      </c>
      <c r="AD29" s="22">
        <v>1.05</v>
      </c>
      <c r="AE29" s="22">
        <v>0.02</v>
      </c>
      <c r="AF29" s="22">
        <v>0.02</v>
      </c>
      <c r="AG29" s="22">
        <v>0.21</v>
      </c>
      <c r="AH29" s="22">
        <v>0.56999999999999995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1.35</v>
      </c>
      <c r="CC29" s="21">
        <v>4.8600000000000003</v>
      </c>
      <c r="CE29" s="19">
        <v>3.4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4.05</v>
      </c>
    </row>
    <row r="30" spans="1:96" s="27" customFormat="1" ht="11.4">
      <c r="B30" s="28" t="s">
        <v>111</v>
      </c>
      <c r="C30" s="29"/>
      <c r="D30" s="29">
        <v>8.1199999999999992</v>
      </c>
      <c r="E30" s="29">
        <v>5.54</v>
      </c>
      <c r="F30" s="29">
        <v>7.43</v>
      </c>
      <c r="G30" s="29">
        <v>0</v>
      </c>
      <c r="H30" s="29">
        <v>42.36</v>
      </c>
      <c r="I30" s="29">
        <v>268.49</v>
      </c>
      <c r="J30" s="30">
        <v>1.85</v>
      </c>
      <c r="K30" s="30">
        <v>0</v>
      </c>
      <c r="L30" s="30">
        <v>0</v>
      </c>
      <c r="M30" s="30">
        <v>0</v>
      </c>
      <c r="N30" s="30">
        <v>26.43</v>
      </c>
      <c r="O30" s="30">
        <v>15.24</v>
      </c>
      <c r="P30" s="30">
        <v>0.69</v>
      </c>
      <c r="Q30" s="30">
        <v>0</v>
      </c>
      <c r="R30" s="30">
        <v>0</v>
      </c>
      <c r="S30" s="30">
        <v>1.64</v>
      </c>
      <c r="T30" s="30">
        <v>1.52</v>
      </c>
      <c r="U30" s="30">
        <v>166.5</v>
      </c>
      <c r="V30" s="30">
        <v>238.2</v>
      </c>
      <c r="W30" s="30">
        <v>176.1</v>
      </c>
      <c r="X30" s="30">
        <v>26.25</v>
      </c>
      <c r="Y30" s="30">
        <v>155.25</v>
      </c>
      <c r="Z30" s="30">
        <v>0.77</v>
      </c>
      <c r="AA30" s="30">
        <v>16.5</v>
      </c>
      <c r="AB30" s="30">
        <v>2.4</v>
      </c>
      <c r="AC30" s="30">
        <v>16.8</v>
      </c>
      <c r="AD30" s="30">
        <v>1.05</v>
      </c>
      <c r="AE30" s="30">
        <v>0.06</v>
      </c>
      <c r="AF30" s="30">
        <v>0.22</v>
      </c>
      <c r="AG30" s="30">
        <v>0.48</v>
      </c>
      <c r="AH30" s="30">
        <v>2.19</v>
      </c>
      <c r="AI30" s="30">
        <v>0.81</v>
      </c>
      <c r="AJ30" s="30">
        <v>0</v>
      </c>
      <c r="AK30" s="30">
        <v>436.05</v>
      </c>
      <c r="AL30" s="30">
        <v>405</v>
      </c>
      <c r="AM30" s="30">
        <v>607.5</v>
      </c>
      <c r="AN30" s="30">
        <v>522.45000000000005</v>
      </c>
      <c r="AO30" s="30">
        <v>155.25</v>
      </c>
      <c r="AP30" s="30">
        <v>291.60000000000002</v>
      </c>
      <c r="AQ30" s="30">
        <v>97.2</v>
      </c>
      <c r="AR30" s="30">
        <v>303.75</v>
      </c>
      <c r="AS30" s="30">
        <v>216</v>
      </c>
      <c r="AT30" s="30">
        <v>234.9</v>
      </c>
      <c r="AU30" s="30">
        <v>464.4</v>
      </c>
      <c r="AV30" s="30">
        <v>210.6</v>
      </c>
      <c r="AW30" s="30">
        <v>125.55</v>
      </c>
      <c r="AX30" s="30">
        <v>1210.95</v>
      </c>
      <c r="AY30" s="30">
        <v>0</v>
      </c>
      <c r="AZ30" s="30">
        <v>699.3</v>
      </c>
      <c r="BA30" s="30">
        <v>375.3</v>
      </c>
      <c r="BB30" s="30">
        <v>326.7</v>
      </c>
      <c r="BC30" s="30">
        <v>67.5</v>
      </c>
      <c r="BD30" s="30">
        <v>0.14000000000000001</v>
      </c>
      <c r="BE30" s="30">
        <v>0.09</v>
      </c>
      <c r="BF30" s="30">
        <v>0.05</v>
      </c>
      <c r="BG30" s="30">
        <v>0.11</v>
      </c>
      <c r="BH30" s="30">
        <v>0.12</v>
      </c>
      <c r="BI30" s="30">
        <v>0.61</v>
      </c>
      <c r="BJ30" s="30">
        <v>0.04</v>
      </c>
      <c r="BK30" s="30">
        <v>0.76</v>
      </c>
      <c r="BL30" s="30">
        <v>0.03</v>
      </c>
      <c r="BM30" s="30">
        <v>0.42</v>
      </c>
      <c r="BN30" s="30">
        <v>0.05</v>
      </c>
      <c r="BO30" s="30">
        <v>0</v>
      </c>
      <c r="BP30" s="30">
        <v>0</v>
      </c>
      <c r="BQ30" s="30">
        <v>0.05</v>
      </c>
      <c r="BR30" s="30">
        <v>0.11</v>
      </c>
      <c r="BS30" s="30">
        <v>0.93</v>
      </c>
      <c r="BT30" s="30">
        <v>0.01</v>
      </c>
      <c r="BU30" s="30">
        <v>0</v>
      </c>
      <c r="BV30" s="30">
        <v>0.03</v>
      </c>
      <c r="BW30" s="30">
        <v>0.04</v>
      </c>
      <c r="BX30" s="30">
        <v>0.11</v>
      </c>
      <c r="BY30" s="30">
        <v>0</v>
      </c>
      <c r="BZ30" s="30">
        <v>0</v>
      </c>
      <c r="CA30" s="30">
        <v>0</v>
      </c>
      <c r="CB30" s="30">
        <v>118.13</v>
      </c>
      <c r="CC30" s="29">
        <f>SUM($CC$27:$CC$29)</f>
        <v>37.86</v>
      </c>
      <c r="CD30" s="27">
        <f>$I$30/$I$53*100</f>
        <v>8.8945206387066857</v>
      </c>
      <c r="CE30" s="27">
        <v>16.899999999999999</v>
      </c>
      <c r="CG30" s="27">
        <v>12.15</v>
      </c>
      <c r="CH30" s="27">
        <v>12.15</v>
      </c>
      <c r="CI30" s="27">
        <v>12.15</v>
      </c>
      <c r="CJ30" s="27">
        <v>0</v>
      </c>
      <c r="CK30" s="27">
        <v>0</v>
      </c>
      <c r="CL30" s="27">
        <v>0</v>
      </c>
      <c r="CM30" s="27">
        <v>2.7</v>
      </c>
      <c r="CN30" s="27">
        <v>2.7</v>
      </c>
      <c r="CO30" s="27">
        <v>2.7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"260"</f>
        <v>260</v>
      </c>
      <c r="D33" s="25">
        <v>3.89</v>
      </c>
      <c r="E33" s="25">
        <v>3.82</v>
      </c>
      <c r="F33" s="25">
        <v>7.85</v>
      </c>
      <c r="G33" s="25">
        <v>0</v>
      </c>
      <c r="H33" s="25">
        <v>11.12</v>
      </c>
      <c r="I33" s="25">
        <v>127.56589820000001</v>
      </c>
      <c r="J33" s="26">
        <v>5.66</v>
      </c>
      <c r="K33" s="26">
        <v>0.14000000000000001</v>
      </c>
      <c r="L33" s="26">
        <v>0</v>
      </c>
      <c r="M33" s="26">
        <v>0</v>
      </c>
      <c r="N33" s="26">
        <v>10.39</v>
      </c>
      <c r="O33" s="26">
        <v>0</v>
      </c>
      <c r="P33" s="26">
        <v>0.73</v>
      </c>
      <c r="Q33" s="26">
        <v>0</v>
      </c>
      <c r="R33" s="26">
        <v>0</v>
      </c>
      <c r="S33" s="26">
        <v>0.13</v>
      </c>
      <c r="T33" s="26">
        <v>2.56</v>
      </c>
      <c r="U33" s="26">
        <v>571.6</v>
      </c>
      <c r="V33" s="26">
        <v>223.43</v>
      </c>
      <c r="W33" s="26">
        <v>160.62</v>
      </c>
      <c r="X33" s="26">
        <v>19.02</v>
      </c>
      <c r="Y33" s="26">
        <v>110.89</v>
      </c>
      <c r="Z33" s="26">
        <v>0.24</v>
      </c>
      <c r="AA33" s="26">
        <v>31.2</v>
      </c>
      <c r="AB33" s="26">
        <v>26</v>
      </c>
      <c r="AC33" s="26">
        <v>57.85</v>
      </c>
      <c r="AD33" s="26">
        <v>7.0000000000000007E-2</v>
      </c>
      <c r="AE33" s="26">
        <v>0.05</v>
      </c>
      <c r="AF33" s="26">
        <v>0.17</v>
      </c>
      <c r="AG33" s="26">
        <v>0.19</v>
      </c>
      <c r="AH33" s="26">
        <v>1.05</v>
      </c>
      <c r="AI33" s="26">
        <v>3.48</v>
      </c>
      <c r="AJ33" s="26">
        <v>0</v>
      </c>
      <c r="AK33" s="26">
        <v>201.77</v>
      </c>
      <c r="AL33" s="26">
        <v>199.26</v>
      </c>
      <c r="AM33" s="26">
        <v>341.93</v>
      </c>
      <c r="AN33" s="26">
        <v>274.05</v>
      </c>
      <c r="AO33" s="26">
        <v>91.47</v>
      </c>
      <c r="AP33" s="26">
        <v>161.74</v>
      </c>
      <c r="AQ33" s="26">
        <v>55.18</v>
      </c>
      <c r="AR33" s="26">
        <v>180.99</v>
      </c>
      <c r="AS33" s="26">
        <v>2.2200000000000002</v>
      </c>
      <c r="AT33" s="26">
        <v>1.6</v>
      </c>
      <c r="AU33" s="26">
        <v>3.5</v>
      </c>
      <c r="AV33" s="26">
        <v>2.14</v>
      </c>
      <c r="AW33" s="26">
        <v>1.47</v>
      </c>
      <c r="AX33" s="26">
        <v>8.75</v>
      </c>
      <c r="AY33" s="26">
        <v>0</v>
      </c>
      <c r="AZ33" s="26">
        <v>2.94</v>
      </c>
      <c r="BA33" s="26">
        <v>3.31</v>
      </c>
      <c r="BB33" s="26">
        <v>227.42</v>
      </c>
      <c r="BC33" s="26">
        <v>32.39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0.45</v>
      </c>
      <c r="BJ33" s="26">
        <v>0</v>
      </c>
      <c r="BK33" s="26">
        <v>1.27</v>
      </c>
      <c r="BL33" s="26">
        <v>0</v>
      </c>
      <c r="BM33" s="26">
        <v>0.39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1.03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263.29000000000002</v>
      </c>
      <c r="CC33" s="25">
        <v>24.49</v>
      </c>
      <c r="CE33" s="23">
        <v>35.53</v>
      </c>
      <c r="CG33" s="23">
        <v>49.68</v>
      </c>
      <c r="CH33" s="23">
        <v>26.5</v>
      </c>
      <c r="CI33" s="23">
        <v>38.090000000000003</v>
      </c>
      <c r="CJ33" s="23">
        <v>1100.93</v>
      </c>
      <c r="CK33" s="23">
        <v>520.39</v>
      </c>
      <c r="CL33" s="23">
        <v>810.66</v>
      </c>
      <c r="CM33" s="23">
        <v>29.44</v>
      </c>
      <c r="CN33" s="23">
        <v>19.13</v>
      </c>
      <c r="CO33" s="23">
        <v>24.28</v>
      </c>
      <c r="CP33" s="23">
        <v>5.2</v>
      </c>
      <c r="CQ33" s="23">
        <v>1.3</v>
      </c>
      <c r="CR33" s="23">
        <v>14.84</v>
      </c>
    </row>
    <row r="34" spans="1:96" s="23" customFormat="1">
      <c r="A34" s="23" t="str">
        <f>"4/13"</f>
        <v>4/13</v>
      </c>
      <c r="B34" s="24" t="s">
        <v>94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17.420000000000002</v>
      </c>
      <c r="CE34" s="23">
        <v>57.67</v>
      </c>
      <c r="CG34" s="23">
        <v>0</v>
      </c>
      <c r="CH34" s="23">
        <v>0</v>
      </c>
      <c r="CI34" s="23">
        <v>0</v>
      </c>
      <c r="CJ34" s="23">
        <v>750</v>
      </c>
      <c r="CK34" s="23">
        <v>555</v>
      </c>
      <c r="CL34" s="23">
        <v>652.5</v>
      </c>
      <c r="CM34" s="23">
        <v>2.2999999999999998</v>
      </c>
      <c r="CN34" s="23">
        <v>1.46</v>
      </c>
      <c r="CO34" s="23">
        <v>1.88</v>
      </c>
      <c r="CP34" s="23">
        <v>0</v>
      </c>
      <c r="CQ34" s="23">
        <v>0</v>
      </c>
      <c r="CR34" s="23">
        <v>10.56</v>
      </c>
    </row>
    <row r="35" spans="1:96" s="23" customFormat="1">
      <c r="A35" s="23" t="str">
        <f>"10"</f>
        <v>10</v>
      </c>
      <c r="B35" s="24" t="s">
        <v>95</v>
      </c>
      <c r="C35" s="25" t="str">
        <f>"15"</f>
        <v>15</v>
      </c>
      <c r="D35" s="25">
        <v>0.12</v>
      </c>
      <c r="E35" s="25">
        <v>0.12</v>
      </c>
      <c r="F35" s="25">
        <v>10.88</v>
      </c>
      <c r="G35" s="25">
        <v>0</v>
      </c>
      <c r="H35" s="25">
        <v>0.2</v>
      </c>
      <c r="I35" s="25">
        <v>99.096000000000004</v>
      </c>
      <c r="J35" s="26">
        <v>7.07</v>
      </c>
      <c r="K35" s="26">
        <v>0.33</v>
      </c>
      <c r="L35" s="26">
        <v>0</v>
      </c>
      <c r="M35" s="26">
        <v>0</v>
      </c>
      <c r="N35" s="26">
        <v>0.2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0.21</v>
      </c>
      <c r="U35" s="26">
        <v>2.25</v>
      </c>
      <c r="V35" s="26">
        <v>4.5</v>
      </c>
      <c r="W35" s="26">
        <v>3.6</v>
      </c>
      <c r="X35" s="26">
        <v>0</v>
      </c>
      <c r="Y35" s="26">
        <v>4.5</v>
      </c>
      <c r="Z35" s="26">
        <v>0.03</v>
      </c>
      <c r="AA35" s="26">
        <v>60</v>
      </c>
      <c r="AB35" s="26">
        <v>45</v>
      </c>
      <c r="AC35" s="26">
        <v>67.5</v>
      </c>
      <c r="AD35" s="26">
        <v>0.15</v>
      </c>
      <c r="AE35" s="26">
        <v>0</v>
      </c>
      <c r="AF35" s="26">
        <v>0.02</v>
      </c>
      <c r="AG35" s="26">
        <v>0.02</v>
      </c>
      <c r="AH35" s="26">
        <v>0.03</v>
      </c>
      <c r="AI35" s="26">
        <v>0</v>
      </c>
      <c r="AJ35" s="26">
        <v>0</v>
      </c>
      <c r="AK35" s="26">
        <v>6.3</v>
      </c>
      <c r="AL35" s="26">
        <v>6.15</v>
      </c>
      <c r="AM35" s="26">
        <v>11.4</v>
      </c>
      <c r="AN35" s="26">
        <v>6.75</v>
      </c>
      <c r="AO35" s="26">
        <v>2.5499999999999998</v>
      </c>
      <c r="AP35" s="26">
        <v>7.05</v>
      </c>
      <c r="AQ35" s="26">
        <v>6.45</v>
      </c>
      <c r="AR35" s="26">
        <v>6.3</v>
      </c>
      <c r="AS35" s="26">
        <v>5.4</v>
      </c>
      <c r="AT35" s="26">
        <v>3.9</v>
      </c>
      <c r="AU35" s="26">
        <v>8.5500000000000007</v>
      </c>
      <c r="AV35" s="26">
        <v>5.25</v>
      </c>
      <c r="AW35" s="26">
        <v>3.6</v>
      </c>
      <c r="AX35" s="26">
        <v>21.3</v>
      </c>
      <c r="AY35" s="26">
        <v>0</v>
      </c>
      <c r="AZ35" s="26">
        <v>7.2</v>
      </c>
      <c r="BA35" s="26">
        <v>8.1</v>
      </c>
      <c r="BB35" s="26">
        <v>6.3</v>
      </c>
      <c r="BC35" s="26">
        <v>1.5</v>
      </c>
      <c r="BD35" s="26">
        <v>0.4</v>
      </c>
      <c r="BE35" s="26">
        <v>0.18</v>
      </c>
      <c r="BF35" s="26">
        <v>0.1</v>
      </c>
      <c r="BG35" s="26">
        <v>0.23</v>
      </c>
      <c r="BH35" s="26">
        <v>0.26</v>
      </c>
      <c r="BI35" s="26">
        <v>1.19</v>
      </c>
      <c r="BJ35" s="26">
        <v>0</v>
      </c>
      <c r="BK35" s="26">
        <v>3.31</v>
      </c>
      <c r="BL35" s="26">
        <v>0</v>
      </c>
      <c r="BM35" s="26">
        <v>1.02</v>
      </c>
      <c r="BN35" s="26">
        <v>0</v>
      </c>
      <c r="BO35" s="26">
        <v>0</v>
      </c>
      <c r="BP35" s="26">
        <v>0</v>
      </c>
      <c r="BQ35" s="26">
        <v>0.23</v>
      </c>
      <c r="BR35" s="26">
        <v>0.35</v>
      </c>
      <c r="BS35" s="26">
        <v>2.7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3.75</v>
      </c>
      <c r="CC35" s="25">
        <v>16.5</v>
      </c>
      <c r="CE35" s="23">
        <v>67.5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10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"29/10"</f>
        <v>29/10</v>
      </c>
      <c r="B37" s="20" t="s">
        <v>97</v>
      </c>
      <c r="C37" s="21" t="str">
        <f>"200"</f>
        <v>200</v>
      </c>
      <c r="D37" s="21">
        <v>0.21</v>
      </c>
      <c r="E37" s="21">
        <v>0</v>
      </c>
      <c r="F37" s="21">
        <v>0.05</v>
      </c>
      <c r="G37" s="21">
        <v>0.05</v>
      </c>
      <c r="H37" s="21">
        <v>7.25</v>
      </c>
      <c r="I37" s="21">
        <v>29.478207999999995</v>
      </c>
      <c r="J37" s="22">
        <v>0</v>
      </c>
      <c r="K37" s="22">
        <v>0</v>
      </c>
      <c r="L37" s="22">
        <v>0</v>
      </c>
      <c r="M37" s="22">
        <v>0</v>
      </c>
      <c r="N37" s="22">
        <v>7.05</v>
      </c>
      <c r="O37" s="22">
        <v>0</v>
      </c>
      <c r="P37" s="22">
        <v>0.2</v>
      </c>
      <c r="Q37" s="22">
        <v>0</v>
      </c>
      <c r="R37" s="22">
        <v>0</v>
      </c>
      <c r="S37" s="22">
        <v>0.34</v>
      </c>
      <c r="T37" s="22">
        <v>0.08</v>
      </c>
      <c r="U37" s="22">
        <v>0.72</v>
      </c>
      <c r="V37" s="22">
        <v>9.89</v>
      </c>
      <c r="W37" s="22">
        <v>2.5299999999999998</v>
      </c>
      <c r="X37" s="22">
        <v>0.68</v>
      </c>
      <c r="Y37" s="22">
        <v>1.23</v>
      </c>
      <c r="Z37" s="22">
        <v>0.06</v>
      </c>
      <c r="AA37" s="22">
        <v>0</v>
      </c>
      <c r="AB37" s="22">
        <v>0.54</v>
      </c>
      <c r="AC37" s="22">
        <v>0.12</v>
      </c>
      <c r="AD37" s="22">
        <v>0.01</v>
      </c>
      <c r="AE37" s="22">
        <v>0</v>
      </c>
      <c r="AF37" s="22">
        <v>0</v>
      </c>
      <c r="AG37" s="22">
        <v>0.01</v>
      </c>
      <c r="AH37" s="22">
        <v>0.01</v>
      </c>
      <c r="AI37" s="22">
        <v>0.96</v>
      </c>
      <c r="AJ37" s="22">
        <v>0</v>
      </c>
      <c r="AK37" s="22">
        <v>0.82</v>
      </c>
      <c r="AL37" s="22">
        <v>0.94</v>
      </c>
      <c r="AM37" s="22">
        <v>0.76</v>
      </c>
      <c r="AN37" s="22">
        <v>1.41</v>
      </c>
      <c r="AO37" s="22">
        <v>0.35</v>
      </c>
      <c r="AP37" s="22">
        <v>1.47</v>
      </c>
      <c r="AQ37" s="22">
        <v>0</v>
      </c>
      <c r="AR37" s="22">
        <v>1.88</v>
      </c>
      <c r="AS37" s="22">
        <v>0</v>
      </c>
      <c r="AT37" s="22">
        <v>0</v>
      </c>
      <c r="AU37" s="22">
        <v>0</v>
      </c>
      <c r="AV37" s="22">
        <v>1.06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200.46</v>
      </c>
      <c r="CC37" s="21">
        <v>3.88</v>
      </c>
      <c r="CE37" s="19">
        <v>0.09</v>
      </c>
      <c r="CG37" s="19">
        <v>0.24</v>
      </c>
      <c r="CH37" s="19">
        <v>0.06</v>
      </c>
      <c r="CI37" s="19">
        <v>0.15</v>
      </c>
      <c r="CJ37" s="19">
        <v>12</v>
      </c>
      <c r="CK37" s="19">
        <v>4.92</v>
      </c>
      <c r="CL37" s="19">
        <v>8.4600000000000009</v>
      </c>
      <c r="CM37" s="19">
        <v>0</v>
      </c>
      <c r="CN37" s="19">
        <v>0</v>
      </c>
      <c r="CO37" s="19">
        <v>0</v>
      </c>
      <c r="CP37" s="19">
        <v>7</v>
      </c>
      <c r="CQ37" s="19">
        <v>0</v>
      </c>
      <c r="CR37" s="19">
        <v>2.35</v>
      </c>
    </row>
    <row r="38" spans="1:96" s="27" customFormat="1" ht="11.4">
      <c r="B38" s="28" t="s">
        <v>113</v>
      </c>
      <c r="C38" s="29"/>
      <c r="D38" s="29">
        <v>12.82</v>
      </c>
      <c r="E38" s="29">
        <v>8.58</v>
      </c>
      <c r="F38" s="29">
        <v>25.07</v>
      </c>
      <c r="G38" s="29">
        <v>0.44</v>
      </c>
      <c r="H38" s="29">
        <v>46.71</v>
      </c>
      <c r="I38" s="29">
        <v>463.34</v>
      </c>
      <c r="J38" s="30">
        <v>15.91</v>
      </c>
      <c r="K38" s="30">
        <v>0.47</v>
      </c>
      <c r="L38" s="30">
        <v>0</v>
      </c>
      <c r="M38" s="30">
        <v>0</v>
      </c>
      <c r="N38" s="30">
        <v>18.3</v>
      </c>
      <c r="O38" s="30">
        <v>27.36</v>
      </c>
      <c r="P38" s="30">
        <v>1.05</v>
      </c>
      <c r="Q38" s="30">
        <v>0</v>
      </c>
      <c r="R38" s="30">
        <v>0</v>
      </c>
      <c r="S38" s="30">
        <v>0.87</v>
      </c>
      <c r="T38" s="30">
        <v>4.79</v>
      </c>
      <c r="U38" s="30">
        <v>736.57</v>
      </c>
      <c r="V38" s="30">
        <v>255.42</v>
      </c>
      <c r="W38" s="30">
        <v>342.75</v>
      </c>
      <c r="X38" s="30">
        <v>26.71</v>
      </c>
      <c r="Y38" s="30">
        <v>216.62</v>
      </c>
      <c r="Z38" s="30">
        <v>0.53</v>
      </c>
      <c r="AA38" s="30">
        <v>143.19999999999999</v>
      </c>
      <c r="AB38" s="30">
        <v>105.54</v>
      </c>
      <c r="AC38" s="30">
        <v>183.07</v>
      </c>
      <c r="AD38" s="30">
        <v>0.33</v>
      </c>
      <c r="AE38" s="30">
        <v>0.06</v>
      </c>
      <c r="AF38" s="30">
        <v>0.25</v>
      </c>
      <c r="AG38" s="30">
        <v>0.25</v>
      </c>
      <c r="AH38" s="30">
        <v>2.3199999999999998</v>
      </c>
      <c r="AI38" s="30">
        <v>4.58</v>
      </c>
      <c r="AJ38" s="30">
        <v>0</v>
      </c>
      <c r="AK38" s="30">
        <v>738.46</v>
      </c>
      <c r="AL38" s="30">
        <v>599.76</v>
      </c>
      <c r="AM38" s="30">
        <v>1045.47</v>
      </c>
      <c r="AN38" s="30">
        <v>689.48</v>
      </c>
      <c r="AO38" s="30">
        <v>262.39999999999998</v>
      </c>
      <c r="AP38" s="30">
        <v>474.32</v>
      </c>
      <c r="AQ38" s="30">
        <v>239.04</v>
      </c>
      <c r="AR38" s="30">
        <v>650.32000000000005</v>
      </c>
      <c r="AS38" s="30">
        <v>262.29000000000002</v>
      </c>
      <c r="AT38" s="30">
        <v>335.42</v>
      </c>
      <c r="AU38" s="30">
        <v>437.09</v>
      </c>
      <c r="AV38" s="30">
        <v>387.88</v>
      </c>
      <c r="AW38" s="30">
        <v>225.15</v>
      </c>
      <c r="AX38" s="30">
        <v>2154.8200000000002</v>
      </c>
      <c r="AY38" s="30">
        <v>0</v>
      </c>
      <c r="AZ38" s="30">
        <v>866.68</v>
      </c>
      <c r="BA38" s="30">
        <v>422.1</v>
      </c>
      <c r="BB38" s="30">
        <v>616.99</v>
      </c>
      <c r="BC38" s="30">
        <v>165.67</v>
      </c>
      <c r="BD38" s="30">
        <v>0.56000000000000005</v>
      </c>
      <c r="BE38" s="30">
        <v>0.27</v>
      </c>
      <c r="BF38" s="30">
        <v>0.21</v>
      </c>
      <c r="BG38" s="30">
        <v>0.56000000000000005</v>
      </c>
      <c r="BH38" s="30">
        <v>0.59</v>
      </c>
      <c r="BI38" s="30">
        <v>2.13</v>
      </c>
      <c r="BJ38" s="30">
        <v>0.06</v>
      </c>
      <c r="BK38" s="30">
        <v>5.87</v>
      </c>
      <c r="BL38" s="30">
        <v>0.04</v>
      </c>
      <c r="BM38" s="30">
        <v>2.09</v>
      </c>
      <c r="BN38" s="30">
        <v>0.04</v>
      </c>
      <c r="BO38" s="30">
        <v>0</v>
      </c>
      <c r="BP38" s="30">
        <v>0</v>
      </c>
      <c r="BQ38" s="30">
        <v>0.4</v>
      </c>
      <c r="BR38" s="30">
        <v>0.57999999999999996</v>
      </c>
      <c r="BS38" s="30">
        <v>5.13</v>
      </c>
      <c r="BT38" s="30">
        <v>0</v>
      </c>
      <c r="BU38" s="30">
        <v>0</v>
      </c>
      <c r="BV38" s="30">
        <v>0.5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499.17</v>
      </c>
      <c r="CC38" s="29">
        <f>SUM($CC$32:$CC$37)</f>
        <v>65.649999999999991</v>
      </c>
      <c r="CD38" s="27">
        <f>$I$38/$I$53*100</f>
        <v>15.349499768104419</v>
      </c>
      <c r="CE38" s="27">
        <v>160.79</v>
      </c>
      <c r="CG38" s="27">
        <v>50.52</v>
      </c>
      <c r="CH38" s="27">
        <v>26.71</v>
      </c>
      <c r="CI38" s="27">
        <v>38.61</v>
      </c>
      <c r="CJ38" s="27">
        <v>2736.48</v>
      </c>
      <c r="CK38" s="27">
        <v>1417.59</v>
      </c>
      <c r="CL38" s="27">
        <v>2077.04</v>
      </c>
      <c r="CM38" s="27">
        <v>41.04</v>
      </c>
      <c r="CN38" s="27">
        <v>28.64</v>
      </c>
      <c r="CO38" s="27">
        <v>34.840000000000003</v>
      </c>
      <c r="CP38" s="27">
        <v>12.2</v>
      </c>
      <c r="CQ38" s="27">
        <v>1.3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15.34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9.2899999999999991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12.03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7.29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15.88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9.6300000000000008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57.66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35.14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2.0099999999999998</v>
      </c>
      <c r="CE44" s="23">
        <v>3.45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0.33</v>
      </c>
      <c r="CR44" s="23">
        <v>1.22</v>
      </c>
    </row>
    <row r="45" spans="1:96" s="23" customFormat="1">
      <c r="A45" s="23" t="str">
        <f>"2"</f>
        <v>2</v>
      </c>
      <c r="B45" s="24" t="s">
        <v>96</v>
      </c>
      <c r="C45" s="25" t="str">
        <f>"40,8"</f>
        <v>40,8</v>
      </c>
      <c r="D45" s="25">
        <v>2.7</v>
      </c>
      <c r="E45" s="25">
        <v>0</v>
      </c>
      <c r="F45" s="25">
        <v>0.27</v>
      </c>
      <c r="G45" s="25">
        <v>0.27</v>
      </c>
      <c r="H45" s="25">
        <v>19.14</v>
      </c>
      <c r="I45" s="25">
        <v>91.351607999999999</v>
      </c>
      <c r="J45" s="26">
        <v>0</v>
      </c>
      <c r="K45" s="26">
        <v>0</v>
      </c>
      <c r="L45" s="26">
        <v>0</v>
      </c>
      <c r="M45" s="26">
        <v>0</v>
      </c>
      <c r="N45" s="26">
        <v>0.45</v>
      </c>
      <c r="O45" s="26">
        <v>18.600000000000001</v>
      </c>
      <c r="P45" s="26">
        <v>0.08</v>
      </c>
      <c r="Q45" s="26">
        <v>0</v>
      </c>
      <c r="R45" s="26">
        <v>0</v>
      </c>
      <c r="S45" s="26">
        <v>0</v>
      </c>
      <c r="T45" s="26">
        <v>0.73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130.27000000000001</v>
      </c>
      <c r="AL45" s="26">
        <v>135.59</v>
      </c>
      <c r="AM45" s="26">
        <v>207.65</v>
      </c>
      <c r="AN45" s="26">
        <v>68.86</v>
      </c>
      <c r="AO45" s="26">
        <v>40.82</v>
      </c>
      <c r="AP45" s="26">
        <v>81.64</v>
      </c>
      <c r="AQ45" s="26">
        <v>30.88</v>
      </c>
      <c r="AR45" s="26">
        <v>147.66</v>
      </c>
      <c r="AS45" s="26">
        <v>91.58</v>
      </c>
      <c r="AT45" s="26">
        <v>127.79</v>
      </c>
      <c r="AU45" s="26">
        <v>105.42</v>
      </c>
      <c r="AV45" s="26">
        <v>55.37</v>
      </c>
      <c r="AW45" s="26">
        <v>97.97</v>
      </c>
      <c r="AX45" s="26">
        <v>819.25</v>
      </c>
      <c r="AY45" s="26">
        <v>0</v>
      </c>
      <c r="AZ45" s="26">
        <v>266.93</v>
      </c>
      <c r="BA45" s="26">
        <v>116.07</v>
      </c>
      <c r="BB45" s="26">
        <v>77.03</v>
      </c>
      <c r="BC45" s="26">
        <v>61.05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15.95</v>
      </c>
      <c r="CC45" s="25">
        <v>2.2799999999999998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1.9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1.1599999999999999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0.97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0.5</v>
      </c>
      <c r="E47" s="21">
        <v>0</v>
      </c>
      <c r="F47" s="21">
        <v>0.21</v>
      </c>
      <c r="G47" s="21">
        <v>0.21</v>
      </c>
      <c r="H47" s="21">
        <v>20.16</v>
      </c>
      <c r="I47" s="21">
        <v>77.018329999999992</v>
      </c>
      <c r="J47" s="22">
        <v>0.03</v>
      </c>
      <c r="K47" s="22">
        <v>0</v>
      </c>
      <c r="L47" s="22">
        <v>0</v>
      </c>
      <c r="M47" s="22">
        <v>0</v>
      </c>
      <c r="N47" s="22">
        <v>15.97</v>
      </c>
      <c r="O47" s="22">
        <v>0.88</v>
      </c>
      <c r="P47" s="22">
        <v>3.31</v>
      </c>
      <c r="Q47" s="22">
        <v>0</v>
      </c>
      <c r="R47" s="22">
        <v>0</v>
      </c>
      <c r="S47" s="22">
        <v>0.75</v>
      </c>
      <c r="T47" s="22">
        <v>0.72</v>
      </c>
      <c r="U47" s="22">
        <v>1.73</v>
      </c>
      <c r="V47" s="22">
        <v>7.72</v>
      </c>
      <c r="W47" s="22">
        <v>9.02</v>
      </c>
      <c r="X47" s="22">
        <v>2.42</v>
      </c>
      <c r="Y47" s="22">
        <v>2.37</v>
      </c>
      <c r="Z47" s="22">
        <v>0.47</v>
      </c>
      <c r="AA47" s="22">
        <v>0</v>
      </c>
      <c r="AB47" s="22">
        <v>661.5</v>
      </c>
      <c r="AC47" s="22">
        <v>122.55</v>
      </c>
      <c r="AD47" s="22">
        <v>0.56999999999999995</v>
      </c>
      <c r="AE47" s="22">
        <v>0.01</v>
      </c>
      <c r="AF47" s="22">
        <v>0.04</v>
      </c>
      <c r="AG47" s="22">
        <v>0.15</v>
      </c>
      <c r="AH47" s="22">
        <v>0.21</v>
      </c>
      <c r="AI47" s="22">
        <v>60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232.11</v>
      </c>
      <c r="CC47" s="21">
        <v>8.51</v>
      </c>
      <c r="CE47" s="19">
        <v>110.25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5.16</v>
      </c>
    </row>
    <row r="48" spans="1:96" s="27" customFormat="1" ht="11.4">
      <c r="B48" s="28" t="s">
        <v>115</v>
      </c>
      <c r="C48" s="29"/>
      <c r="D48" s="29">
        <v>27.76</v>
      </c>
      <c r="E48" s="29">
        <v>13.29</v>
      </c>
      <c r="F48" s="29">
        <v>27.74</v>
      </c>
      <c r="G48" s="29">
        <v>15.54</v>
      </c>
      <c r="H48" s="29">
        <v>126.14</v>
      </c>
      <c r="I48" s="29">
        <v>849.79</v>
      </c>
      <c r="J48" s="30">
        <v>10.52</v>
      </c>
      <c r="K48" s="30">
        <v>9.85</v>
      </c>
      <c r="L48" s="30">
        <v>0</v>
      </c>
      <c r="M48" s="30">
        <v>0</v>
      </c>
      <c r="N48" s="30">
        <v>31.59</v>
      </c>
      <c r="O48" s="30">
        <v>83.17</v>
      </c>
      <c r="P48" s="30">
        <v>11.38</v>
      </c>
      <c r="Q48" s="30">
        <v>0</v>
      </c>
      <c r="R48" s="30">
        <v>0</v>
      </c>
      <c r="S48" s="30">
        <v>1.76</v>
      </c>
      <c r="T48" s="30">
        <v>9.01</v>
      </c>
      <c r="U48" s="30">
        <v>1461.22</v>
      </c>
      <c r="V48" s="30">
        <v>952.27</v>
      </c>
      <c r="W48" s="30">
        <v>112.23</v>
      </c>
      <c r="X48" s="30">
        <v>100.71</v>
      </c>
      <c r="Y48" s="30">
        <v>339.94</v>
      </c>
      <c r="Z48" s="30">
        <v>5.96</v>
      </c>
      <c r="AA48" s="30">
        <v>22.8</v>
      </c>
      <c r="AB48" s="30">
        <v>2303.84</v>
      </c>
      <c r="AC48" s="30">
        <v>492.68</v>
      </c>
      <c r="AD48" s="30">
        <v>8.59</v>
      </c>
      <c r="AE48" s="30">
        <v>0.21</v>
      </c>
      <c r="AF48" s="30">
        <v>0.28000000000000003</v>
      </c>
      <c r="AG48" s="30">
        <v>5.49</v>
      </c>
      <c r="AH48" s="30">
        <v>11.1</v>
      </c>
      <c r="AI48" s="30">
        <v>77.17</v>
      </c>
      <c r="AJ48" s="30">
        <v>0</v>
      </c>
      <c r="AK48" s="30">
        <v>1318.75</v>
      </c>
      <c r="AL48" s="30">
        <v>1080.45</v>
      </c>
      <c r="AM48" s="30">
        <v>2006.12</v>
      </c>
      <c r="AN48" s="30">
        <v>1636.66</v>
      </c>
      <c r="AO48" s="30">
        <v>549.03</v>
      </c>
      <c r="AP48" s="30">
        <v>997.93</v>
      </c>
      <c r="AQ48" s="30">
        <v>305.29000000000002</v>
      </c>
      <c r="AR48" s="30">
        <v>1200.3</v>
      </c>
      <c r="AS48" s="30">
        <v>1352.26</v>
      </c>
      <c r="AT48" s="30">
        <v>1496.53</v>
      </c>
      <c r="AU48" s="30">
        <v>2295.84</v>
      </c>
      <c r="AV48" s="30">
        <v>782.63</v>
      </c>
      <c r="AW48" s="30">
        <v>1184.17</v>
      </c>
      <c r="AX48" s="30">
        <v>5023.0600000000004</v>
      </c>
      <c r="AY48" s="30">
        <v>206.63</v>
      </c>
      <c r="AZ48" s="30">
        <v>1304.92</v>
      </c>
      <c r="BA48" s="30">
        <v>1120.0899999999999</v>
      </c>
      <c r="BB48" s="30">
        <v>903.41</v>
      </c>
      <c r="BC48" s="30">
        <v>424.57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1.96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4.07</v>
      </c>
      <c r="BT48" s="30">
        <v>0</v>
      </c>
      <c r="BU48" s="30">
        <v>0</v>
      </c>
      <c r="BV48" s="30">
        <v>8.57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886.91</v>
      </c>
      <c r="CC48" s="29">
        <f>SUM($CC$39:$CC$47)</f>
        <v>114.87</v>
      </c>
      <c r="CD48" s="27">
        <f>$I$48/$I$53*100</f>
        <v>28.151792221559663</v>
      </c>
      <c r="CE48" s="27">
        <v>406.77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3.23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>
      <c r="A51" s="19" t="str">
        <f>"11/3"</f>
        <v>11/3</v>
      </c>
      <c r="B51" s="20" t="s">
        <v>110</v>
      </c>
      <c r="C51" s="21" t="str">
        <f>"40"</f>
        <v>40</v>
      </c>
      <c r="D51" s="21">
        <v>5.6</v>
      </c>
      <c r="E51" s="21">
        <v>0</v>
      </c>
      <c r="F51" s="21">
        <v>5.4</v>
      </c>
      <c r="G51" s="21">
        <v>0</v>
      </c>
      <c r="H51" s="21">
        <v>36.68</v>
      </c>
      <c r="I51" s="21">
        <v>215.42400000000001</v>
      </c>
      <c r="J51" s="22">
        <v>0.84</v>
      </c>
      <c r="K51" s="22">
        <v>0</v>
      </c>
      <c r="L51" s="22">
        <v>0</v>
      </c>
      <c r="M51" s="22">
        <v>0</v>
      </c>
      <c r="N51" s="22">
        <v>15.44</v>
      </c>
      <c r="O51" s="22">
        <v>20.32</v>
      </c>
      <c r="P51" s="22">
        <v>0.92</v>
      </c>
      <c r="Q51" s="22">
        <v>0</v>
      </c>
      <c r="R51" s="22">
        <v>0</v>
      </c>
      <c r="S51" s="22">
        <v>0.2</v>
      </c>
      <c r="T51" s="22">
        <v>0.4</v>
      </c>
      <c r="U51" s="22">
        <v>132</v>
      </c>
      <c r="V51" s="22">
        <v>44</v>
      </c>
      <c r="W51" s="22">
        <v>11.6</v>
      </c>
      <c r="X51" s="22">
        <v>8</v>
      </c>
      <c r="Y51" s="22">
        <v>36</v>
      </c>
      <c r="Z51" s="22">
        <v>0.84</v>
      </c>
      <c r="AA51" s="22">
        <v>4</v>
      </c>
      <c r="AB51" s="22">
        <v>3.2</v>
      </c>
      <c r="AC51" s="22">
        <v>4.4000000000000004</v>
      </c>
      <c r="AD51" s="22">
        <v>1.4</v>
      </c>
      <c r="AE51" s="22">
        <v>0.03</v>
      </c>
      <c r="AF51" s="22">
        <v>0.02</v>
      </c>
      <c r="AG51" s="22">
        <v>0.28000000000000003</v>
      </c>
      <c r="AH51" s="22">
        <v>0.76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1.8</v>
      </c>
      <c r="CC51" s="21">
        <v>6.48</v>
      </c>
      <c r="CE51" s="19">
        <v>4.53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5.4</v>
      </c>
    </row>
    <row r="52" spans="1:96" s="27" customFormat="1" ht="11.4">
      <c r="B52" s="28" t="s">
        <v>117</v>
      </c>
      <c r="C52" s="29"/>
      <c r="D52" s="29">
        <v>9.52</v>
      </c>
      <c r="E52" s="29">
        <v>5.54</v>
      </c>
      <c r="F52" s="29">
        <v>8.7799999999999994</v>
      </c>
      <c r="G52" s="29">
        <v>0</v>
      </c>
      <c r="H52" s="29">
        <v>51.53</v>
      </c>
      <c r="I52" s="29">
        <v>322.33999999999997</v>
      </c>
      <c r="J52" s="30">
        <v>2.06</v>
      </c>
      <c r="K52" s="30">
        <v>0</v>
      </c>
      <c r="L52" s="30">
        <v>0</v>
      </c>
      <c r="M52" s="30">
        <v>0</v>
      </c>
      <c r="N52" s="30">
        <v>30.29</v>
      </c>
      <c r="O52" s="30">
        <v>20.32</v>
      </c>
      <c r="P52" s="30">
        <v>0.92</v>
      </c>
      <c r="Q52" s="30">
        <v>0</v>
      </c>
      <c r="R52" s="30">
        <v>0</v>
      </c>
      <c r="S52" s="30">
        <v>1.69</v>
      </c>
      <c r="T52" s="30">
        <v>1.62</v>
      </c>
      <c r="U52" s="30">
        <v>199.5</v>
      </c>
      <c r="V52" s="30">
        <v>249.2</v>
      </c>
      <c r="W52" s="30">
        <v>179</v>
      </c>
      <c r="X52" s="30">
        <v>28.25</v>
      </c>
      <c r="Y52" s="30">
        <v>164.25</v>
      </c>
      <c r="Z52" s="30">
        <v>0.98</v>
      </c>
      <c r="AA52" s="30">
        <v>17.5</v>
      </c>
      <c r="AB52" s="30">
        <v>3.2</v>
      </c>
      <c r="AC52" s="30">
        <v>17.899999999999999</v>
      </c>
      <c r="AD52" s="30">
        <v>1.4</v>
      </c>
      <c r="AE52" s="30">
        <v>7.0000000000000007E-2</v>
      </c>
      <c r="AF52" s="30">
        <v>0.22</v>
      </c>
      <c r="AG52" s="30">
        <v>0.55000000000000004</v>
      </c>
      <c r="AH52" s="30">
        <v>2.38</v>
      </c>
      <c r="AI52" s="30">
        <v>0.81</v>
      </c>
      <c r="AJ52" s="30">
        <v>0</v>
      </c>
      <c r="AK52" s="30">
        <v>436.05</v>
      </c>
      <c r="AL52" s="30">
        <v>405</v>
      </c>
      <c r="AM52" s="30">
        <v>607.5</v>
      </c>
      <c r="AN52" s="30">
        <v>522.45000000000005</v>
      </c>
      <c r="AO52" s="30">
        <v>155.25</v>
      </c>
      <c r="AP52" s="30">
        <v>291.60000000000002</v>
      </c>
      <c r="AQ52" s="30">
        <v>97.2</v>
      </c>
      <c r="AR52" s="30">
        <v>303.75</v>
      </c>
      <c r="AS52" s="30">
        <v>216</v>
      </c>
      <c r="AT52" s="30">
        <v>234.9</v>
      </c>
      <c r="AU52" s="30">
        <v>464.4</v>
      </c>
      <c r="AV52" s="30">
        <v>210.6</v>
      </c>
      <c r="AW52" s="30">
        <v>125.55</v>
      </c>
      <c r="AX52" s="30">
        <v>1210.95</v>
      </c>
      <c r="AY52" s="30">
        <v>0</v>
      </c>
      <c r="AZ52" s="30">
        <v>699.3</v>
      </c>
      <c r="BA52" s="30">
        <v>375.3</v>
      </c>
      <c r="BB52" s="30">
        <v>326.7</v>
      </c>
      <c r="BC52" s="30">
        <v>67.5</v>
      </c>
      <c r="BD52" s="30">
        <v>0.14000000000000001</v>
      </c>
      <c r="BE52" s="30">
        <v>0.09</v>
      </c>
      <c r="BF52" s="30">
        <v>0.05</v>
      </c>
      <c r="BG52" s="30">
        <v>0.11</v>
      </c>
      <c r="BH52" s="30">
        <v>0.12</v>
      </c>
      <c r="BI52" s="30">
        <v>0.61</v>
      </c>
      <c r="BJ52" s="30">
        <v>0.04</v>
      </c>
      <c r="BK52" s="30">
        <v>0.76</v>
      </c>
      <c r="BL52" s="30">
        <v>0.03</v>
      </c>
      <c r="BM52" s="30">
        <v>0.42</v>
      </c>
      <c r="BN52" s="30">
        <v>0.05</v>
      </c>
      <c r="BO52" s="30">
        <v>0</v>
      </c>
      <c r="BP52" s="30">
        <v>0</v>
      </c>
      <c r="BQ52" s="30">
        <v>0.05</v>
      </c>
      <c r="BR52" s="30">
        <v>0.11</v>
      </c>
      <c r="BS52" s="30">
        <v>0.93</v>
      </c>
      <c r="BT52" s="30">
        <v>0.01</v>
      </c>
      <c r="BU52" s="30">
        <v>0</v>
      </c>
      <c r="BV52" s="30">
        <v>0.03</v>
      </c>
      <c r="BW52" s="30">
        <v>0.04</v>
      </c>
      <c r="BX52" s="30">
        <v>0.11</v>
      </c>
      <c r="BY52" s="30">
        <v>0</v>
      </c>
      <c r="BZ52" s="30">
        <v>0</v>
      </c>
      <c r="CA52" s="30">
        <v>0</v>
      </c>
      <c r="CB52" s="30">
        <v>118.58</v>
      </c>
      <c r="CC52" s="29">
        <f>SUM($CC$49:$CC$51)</f>
        <v>39.480000000000004</v>
      </c>
      <c r="CD52" s="27">
        <f>$I$52/$I$53*100</f>
        <v>10.678460213343934</v>
      </c>
      <c r="CE52" s="27">
        <v>18.03</v>
      </c>
      <c r="CG52" s="27">
        <v>12.15</v>
      </c>
      <c r="CH52" s="27">
        <v>12.15</v>
      </c>
      <c r="CI52" s="27">
        <v>12.15</v>
      </c>
      <c r="CJ52" s="27">
        <v>0</v>
      </c>
      <c r="CK52" s="27">
        <v>0</v>
      </c>
      <c r="CL52" s="27">
        <v>0</v>
      </c>
      <c r="CM52" s="27">
        <v>2.7</v>
      </c>
      <c r="CN52" s="27">
        <v>2.7</v>
      </c>
      <c r="CO52" s="27">
        <v>2.7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93.24</v>
      </c>
      <c r="E53" s="29">
        <v>51.84</v>
      </c>
      <c r="F53" s="29">
        <v>111.3</v>
      </c>
      <c r="G53" s="29">
        <v>28.34</v>
      </c>
      <c r="H53" s="29">
        <v>418.86</v>
      </c>
      <c r="I53" s="29">
        <v>3018.6</v>
      </c>
      <c r="J53" s="30">
        <v>51.72</v>
      </c>
      <c r="K53" s="30">
        <v>18.23</v>
      </c>
      <c r="L53" s="30">
        <v>0</v>
      </c>
      <c r="M53" s="30">
        <v>0</v>
      </c>
      <c r="N53" s="30">
        <v>151.22999999999999</v>
      </c>
      <c r="O53" s="30">
        <v>242.41</v>
      </c>
      <c r="P53" s="30">
        <v>25.22</v>
      </c>
      <c r="Q53" s="30">
        <v>0</v>
      </c>
      <c r="R53" s="30">
        <v>0</v>
      </c>
      <c r="S53" s="30">
        <v>8.31</v>
      </c>
      <c r="T53" s="30">
        <v>28.81</v>
      </c>
      <c r="U53" s="30">
        <v>4503.2</v>
      </c>
      <c r="V53" s="30">
        <v>2733.41</v>
      </c>
      <c r="W53" s="30">
        <v>1186.7</v>
      </c>
      <c r="X53" s="30">
        <v>292.07</v>
      </c>
      <c r="Y53" s="30">
        <v>1353.55</v>
      </c>
      <c r="Z53" s="30">
        <v>13.85</v>
      </c>
      <c r="AA53" s="30">
        <v>327.39999999999998</v>
      </c>
      <c r="AB53" s="30">
        <v>4731.04</v>
      </c>
      <c r="AC53" s="30">
        <v>1326.55</v>
      </c>
      <c r="AD53" s="30">
        <v>18.5</v>
      </c>
      <c r="AE53" s="30">
        <v>0.65</v>
      </c>
      <c r="AF53" s="30">
        <v>1.43</v>
      </c>
      <c r="AG53" s="30">
        <v>11.94</v>
      </c>
      <c r="AH53" s="30">
        <v>29.82</v>
      </c>
      <c r="AI53" s="30">
        <v>163.35</v>
      </c>
      <c r="AJ53" s="30">
        <v>0</v>
      </c>
      <c r="AK53" s="30">
        <v>4759.6400000000003</v>
      </c>
      <c r="AL53" s="30">
        <v>3984.72</v>
      </c>
      <c r="AM53" s="30">
        <v>6909.68</v>
      </c>
      <c r="AN53" s="30">
        <v>5396.24</v>
      </c>
      <c r="AO53" s="30">
        <v>1826.6</v>
      </c>
      <c r="AP53" s="30">
        <v>3332.02</v>
      </c>
      <c r="AQ53" s="30">
        <v>1200.74</v>
      </c>
      <c r="AR53" s="30">
        <v>4057.54</v>
      </c>
      <c r="AS53" s="30">
        <v>3468.69</v>
      </c>
      <c r="AT53" s="30">
        <v>3904.31</v>
      </c>
      <c r="AU53" s="30">
        <v>6017.81</v>
      </c>
      <c r="AV53" s="30">
        <v>2592.2199999999998</v>
      </c>
      <c r="AW53" s="30">
        <v>2901.89</v>
      </c>
      <c r="AX53" s="30">
        <v>15759.37</v>
      </c>
      <c r="AY53" s="30">
        <v>392.59</v>
      </c>
      <c r="AZ53" s="30">
        <v>5407.28</v>
      </c>
      <c r="BA53" s="30">
        <v>3618.98</v>
      </c>
      <c r="BB53" s="30">
        <v>3479.72</v>
      </c>
      <c r="BC53" s="30">
        <v>1238.71</v>
      </c>
      <c r="BD53" s="30">
        <v>1.46</v>
      </c>
      <c r="BE53" s="30">
        <v>0.77</v>
      </c>
      <c r="BF53" s="30">
        <v>0.54</v>
      </c>
      <c r="BG53" s="30">
        <v>1.32</v>
      </c>
      <c r="BH53" s="30">
        <v>1.41</v>
      </c>
      <c r="BI53" s="30">
        <v>5.58</v>
      </c>
      <c r="BJ53" s="30">
        <v>0.18</v>
      </c>
      <c r="BK53" s="30">
        <v>15.29</v>
      </c>
      <c r="BL53" s="30">
        <v>0.12</v>
      </c>
      <c r="BM53" s="30">
        <v>6.01</v>
      </c>
      <c r="BN53" s="30">
        <v>0.25</v>
      </c>
      <c r="BO53" s="30">
        <v>0.15</v>
      </c>
      <c r="BP53" s="30">
        <v>0</v>
      </c>
      <c r="BQ53" s="30">
        <v>0.92</v>
      </c>
      <c r="BR53" s="30">
        <v>1.43</v>
      </c>
      <c r="BS53" s="30">
        <v>18.059999999999999</v>
      </c>
      <c r="BT53" s="30">
        <v>0.03</v>
      </c>
      <c r="BU53" s="30">
        <v>0</v>
      </c>
      <c r="BV53" s="30">
        <v>16.03</v>
      </c>
      <c r="BW53" s="30">
        <v>0.21</v>
      </c>
      <c r="BX53" s="30">
        <v>0.22</v>
      </c>
      <c r="BY53" s="30">
        <v>0</v>
      </c>
      <c r="BZ53" s="30">
        <v>0</v>
      </c>
      <c r="CA53" s="30">
        <v>0</v>
      </c>
      <c r="CB53" s="30">
        <v>2907.92</v>
      </c>
      <c r="CC53" s="29">
        <v>410.99999999999994</v>
      </c>
      <c r="CE53" s="27">
        <v>1115.9100000000001</v>
      </c>
      <c r="CG53" s="27">
        <v>405.89</v>
      </c>
      <c r="CH53" s="27">
        <v>238.85</v>
      </c>
      <c r="CI53" s="27">
        <v>322.37</v>
      </c>
      <c r="CJ53" s="27">
        <v>16780.86</v>
      </c>
      <c r="CK53" s="27">
        <v>7298.46</v>
      </c>
      <c r="CL53" s="27">
        <v>12039.66</v>
      </c>
      <c r="CM53" s="27">
        <v>412.15</v>
      </c>
      <c r="CN53" s="27">
        <v>261.77</v>
      </c>
      <c r="CO53" s="27">
        <v>336.98</v>
      </c>
      <c r="CP53" s="27">
        <v>45.72</v>
      </c>
      <c r="CQ53" s="27">
        <v>8.57</v>
      </c>
    </row>
    <row r="54" spans="1:96">
      <c r="A54" s="86" t="s">
        <v>155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 hidden="1">
      <c r="B55" s="14" t="s">
        <v>119</v>
      </c>
      <c r="C55" s="16"/>
      <c r="D55" s="16">
        <v>13</v>
      </c>
      <c r="E55" s="16"/>
      <c r="F55" s="16">
        <v>34</v>
      </c>
      <c r="G55" s="16"/>
      <c r="H55" s="16">
        <v>53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4:CC54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30</v>
      </c>
      <c r="F30" s="55">
        <v>4.8600000000000003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45358.333912037036</v>
      </c>
      <c r="C1">
        <f>YEAR(Дата_Сост)</f>
        <v>2024</v>
      </c>
      <c r="D1">
        <f>MONTH(Дата_Сост)</f>
        <v>3</v>
      </c>
      <c r="E1">
        <f>DAY(Дата_Сост)</f>
        <v>7</v>
      </c>
    </row>
    <row r="2" spans="1:5">
      <c r="A2" t="s">
        <v>82</v>
      </c>
      <c r="B2" s="2">
        <v>45348.566550925927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2024-02-26T09:27:44Z</dcterms:modified>
</cp:coreProperties>
</file>