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3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5"/>
  <c r="CD27"/>
  <c r="CD24"/>
  <c r="CD16"/>
  <c r="CC46"/>
  <c r="A45"/>
  <c r="C45"/>
  <c r="C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<sst xmlns="http://schemas.openxmlformats.org/spreadsheetml/2006/main" count="179" uniqueCount="152">
  <si>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</si>
  <si>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</si>
  <si>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</si>
  <si>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</si>
  <si>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</si>
  <si>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</si>
  <si>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</si>
  <si>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</si>
  <si>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</si>
  <si>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</si>
  <si>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</si>
  <si>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</si>
  <si>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</si>
  <si>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</si>
  <si>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</si>
  <si>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</si>
  <si>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</si>
  <si>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</si>
  <si>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</si>
  <si>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</si>
  <si>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</si>
  <si>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</si>
  <si>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</si>
  <si>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</si>
  <si>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</si>
  <si>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</si>
  <si>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</si>
  <si>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</si>
  <si>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</si>
  <si>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</si>
  <si>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</si>
  <si>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</si>
  <si>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</si>
  <si>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</si>
  <si>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</si>
  <si>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</si>
  <si>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</si>
  <si>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</si>
  <si>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</si>
  <si>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</si>
  <si>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</si>
  <si>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</si>
  <si>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</si>
  <si>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</si>
  <si>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</si>
  <si>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</si>
  <si>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</si>
  <si>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</si>
  <si>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</si>
  <si>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</si>
  <si>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</si>
  <si>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</si>
  <si>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</si>
  <si>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</si>
  <si>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</si>
  <si>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</si>
  <si>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</si>
  <si>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</si>
  <si>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</si>
  <si>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</si>
  <si>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</si>
  <si>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</si>
  <si>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</si>
  <si>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</si>
  <si>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</si>
  <si>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</si>
  <si>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</si>
  <si>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</si>
  <si>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</si>
  <si>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</si>
  <si>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</si>
  <si>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</si>
  <si>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</si>
  <si>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</si>
  <si>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</si>
  <si>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</si>
  <si>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</si>
  <si>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</si>
  <si>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</si>
  <si>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</si>
  <si>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</si>
  <si>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</si>
  <si>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</si>
  <si>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</si>
  <si>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</si>
  <si>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</si>
  <si>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</si>
  <si>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</si>
  <si>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</si>
  <si>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</si>
  <si>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</si>
  <si>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</si>
  <si>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</si>
  <si>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</si>
  <si>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</si>
  <si>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</si>
  <si>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</si>
  <si>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</si>
  <si>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</si>
  <si>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</si>
  <si>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</si>
  <si>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Рассольник с курицей  и сметаной (вариант 4)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</si>
  <si>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</si>
  <si>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</si>
  <si>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</si>
  <si>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</si>
  <si>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</si>
  <si>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</si>
  <si>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</si>
  <si>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</si>
  <si>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</si>
  <si>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</si>
  <si>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</si>
  <si>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</si>
  <si>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</si>
  <si>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</si>
  <si>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</si>
  <si>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03.04.2024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</si>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</sst>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1" sqref="A51:CC5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3.4.2024г.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"3 апреля 2024 г."</f>
        <v>3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"200"</f>
        <v>200</v>
      </c>
      <c r="D11" s="25">
        <v>6.15</v>
      </c>
      <c r="E11" s="25">
        <v>2.88</v>
      </c>
      <c r="F11" s="25">
        <v>8.2200000000000006</v>
      </c>
      <c r="G11" s="25">
        <v>0.78</v>
      </c>
      <c r="H11" s="25">
        <v>33.729999999999997</v>
      </c>
      <c r="I11" s="25">
        <v>231.8692948051949</v>
      </c>
      <c r="J11" s="26">
        <v>4.9000000000000004</v>
      </c>
      <c r="K11" s="26">
        <v>0.13</v>
      </c>
      <c r="L11" s="26">
        <v>0</v>
      </c>
      <c r="M11" s="26">
        <v>0</v>
      </c>
      <c r="N11" s="26">
        <v>9.8699999999999992</v>
      </c>
      <c r="O11" s="26">
        <v>22.75</v>
      </c>
      <c r="P11" s="26">
        <v>1.1100000000000001</v>
      </c>
      <c r="Q11" s="26">
        <v>0</v>
      </c>
      <c r="R11" s="26">
        <v>0</v>
      </c>
      <c r="S11" s="26">
        <v>0.1</v>
      </c>
      <c r="T11" s="26">
        <v>1.04</v>
      </c>
      <c r="U11" s="26">
        <v>53.96</v>
      </c>
      <c r="V11" s="26">
        <v>202.37</v>
      </c>
      <c r="W11" s="26">
        <v>124.11</v>
      </c>
      <c r="X11" s="26">
        <v>36.130000000000003</v>
      </c>
      <c r="Y11" s="26">
        <v>149.09</v>
      </c>
      <c r="Z11" s="26">
        <v>0.78</v>
      </c>
      <c r="AA11" s="26">
        <v>50.76</v>
      </c>
      <c r="AB11" s="26">
        <v>32.299999999999997</v>
      </c>
      <c r="AC11" s="26">
        <v>56.63</v>
      </c>
      <c r="AD11" s="26">
        <v>0.17</v>
      </c>
      <c r="AE11" s="26">
        <v>0.11</v>
      </c>
      <c r="AF11" s="26">
        <v>0.15</v>
      </c>
      <c r="AG11" s="26">
        <v>0.56000000000000005</v>
      </c>
      <c r="AH11" s="26">
        <v>2.23</v>
      </c>
      <c r="AI11" s="26">
        <v>0.52</v>
      </c>
      <c r="AJ11" s="26">
        <v>0</v>
      </c>
      <c r="AK11" s="26">
        <v>315.83</v>
      </c>
      <c r="AL11" s="26">
        <v>292.42</v>
      </c>
      <c r="AM11" s="26">
        <v>661.93</v>
      </c>
      <c r="AN11" s="26">
        <v>314.88</v>
      </c>
      <c r="AO11" s="26">
        <v>154.43</v>
      </c>
      <c r="AP11" s="26">
        <v>242.67</v>
      </c>
      <c r="AQ11" s="26">
        <v>93.41</v>
      </c>
      <c r="AR11" s="26">
        <v>312.44</v>
      </c>
      <c r="AS11" s="26">
        <v>265.93</v>
      </c>
      <c r="AT11" s="26">
        <v>159.86000000000001</v>
      </c>
      <c r="AU11" s="26">
        <v>208.43</v>
      </c>
      <c r="AV11" s="26">
        <v>76.739999999999995</v>
      </c>
      <c r="AW11" s="26">
        <v>106.92</v>
      </c>
      <c r="AX11" s="26">
        <v>611.71</v>
      </c>
      <c r="AY11" s="26">
        <v>0</v>
      </c>
      <c r="AZ11" s="26">
        <v>206.59</v>
      </c>
      <c r="BA11" s="26">
        <v>185.8</v>
      </c>
      <c r="BB11" s="26">
        <v>305.20999999999998</v>
      </c>
      <c r="BC11" s="26">
        <v>81.22</v>
      </c>
      <c r="BD11" s="26">
        <v>0.19</v>
      </c>
      <c r="BE11" s="26">
        <v>0.04</v>
      </c>
      <c r="BF11" s="26">
        <v>0.04</v>
      </c>
      <c r="BG11" s="26">
        <v>0.1</v>
      </c>
      <c r="BH11" s="26">
        <v>0.13</v>
      </c>
      <c r="BI11" s="26">
        <v>0.41</v>
      </c>
      <c r="BJ11" s="26">
        <v>0</v>
      </c>
      <c r="BK11" s="26">
        <v>1.35</v>
      </c>
      <c r="BL11" s="26">
        <v>0</v>
      </c>
      <c r="BM11" s="26">
        <v>0.41</v>
      </c>
      <c r="BN11" s="26">
        <v>0</v>
      </c>
      <c r="BO11" s="26">
        <v>0</v>
      </c>
      <c r="BP11" s="26">
        <v>0</v>
      </c>
      <c r="BQ11" s="26">
        <v>0.04</v>
      </c>
      <c r="BR11" s="26">
        <v>0.15</v>
      </c>
      <c r="BS11" s="26">
        <v>1.33</v>
      </c>
      <c r="BT11" s="26">
        <v>0</v>
      </c>
      <c r="BU11" s="26">
        <v>0</v>
      </c>
      <c r="BV11" s="26">
        <v>0.42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94.62</v>
      </c>
      <c r="CC11" s="25">
        <v>22.36</v>
      </c>
      <c r="CE11" s="23">
        <v>56.14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4.87</v>
      </c>
      <c r="CQ11" s="23">
        <v>0</v>
      </c>
      <c r="CR11" s="23">
        <v>13.55</v>
      </c>
    </row>
    <row r="12" spans="1:96" s="23" customFormat="1" ht="24">
      <c r="A12" s="23" t="str">
        <f>"2/6"</f>
        <v>2/6</v>
      </c>
      <c r="B12" s="24" t="s">
        <v>94</v>
      </c>
      <c r="C12" s="25" t="str">
        <f>"120"</f>
        <v>120</v>
      </c>
      <c r="D12" s="25">
        <v>10.32</v>
      </c>
      <c r="E12" s="25">
        <v>10.98</v>
      </c>
      <c r="F12" s="25">
        <v>11.59</v>
      </c>
      <c r="G12" s="25">
        <v>0</v>
      </c>
      <c r="H12" s="25">
        <v>2.09</v>
      </c>
      <c r="I12" s="25">
        <v>153.61678680000003</v>
      </c>
      <c r="J12" s="26">
        <v>5.04</v>
      </c>
      <c r="K12" s="26">
        <v>0.09</v>
      </c>
      <c r="L12" s="26">
        <v>0</v>
      </c>
      <c r="M12" s="26">
        <v>0</v>
      </c>
      <c r="N12" s="26">
        <v>2.09</v>
      </c>
      <c r="O12" s="26">
        <v>0</v>
      </c>
      <c r="P12" s="26">
        <v>0</v>
      </c>
      <c r="Q12" s="26">
        <v>0</v>
      </c>
      <c r="R12" s="26">
        <v>0</v>
      </c>
      <c r="S12" s="26">
        <v>0.04</v>
      </c>
      <c r="T12" s="26">
        <v>1.69</v>
      </c>
      <c r="U12" s="26">
        <v>355.41</v>
      </c>
      <c r="V12" s="26">
        <v>143.51</v>
      </c>
      <c r="W12" s="26">
        <v>78.599999999999994</v>
      </c>
      <c r="X12" s="26">
        <v>12.64</v>
      </c>
      <c r="Y12" s="26">
        <v>159.97</v>
      </c>
      <c r="Z12" s="26">
        <v>1.75</v>
      </c>
      <c r="AA12" s="26">
        <v>131.4</v>
      </c>
      <c r="AB12" s="26">
        <v>50.4</v>
      </c>
      <c r="AC12" s="26">
        <v>229.62</v>
      </c>
      <c r="AD12" s="26">
        <v>0.51</v>
      </c>
      <c r="AE12" s="26">
        <v>0.05</v>
      </c>
      <c r="AF12" s="26">
        <v>0.32</v>
      </c>
      <c r="AG12" s="26">
        <v>0.16</v>
      </c>
      <c r="AH12" s="26">
        <v>3.1</v>
      </c>
      <c r="AI12" s="26">
        <v>0.19</v>
      </c>
      <c r="AJ12" s="26">
        <v>0</v>
      </c>
      <c r="AK12" s="26">
        <v>622.85</v>
      </c>
      <c r="AL12" s="26">
        <v>493.82</v>
      </c>
      <c r="AM12" s="26">
        <v>888.99</v>
      </c>
      <c r="AN12" s="26">
        <v>738.98</v>
      </c>
      <c r="AO12" s="26">
        <v>336.59</v>
      </c>
      <c r="AP12" s="26">
        <v>493.1</v>
      </c>
      <c r="AQ12" s="26">
        <v>165.82</v>
      </c>
      <c r="AR12" s="26">
        <v>529.11</v>
      </c>
      <c r="AS12" s="26">
        <v>521.99</v>
      </c>
      <c r="AT12" s="26">
        <v>578.04999999999995</v>
      </c>
      <c r="AU12" s="26">
        <v>903.35</v>
      </c>
      <c r="AV12" s="26">
        <v>250.67</v>
      </c>
      <c r="AW12" s="26">
        <v>305.95999999999998</v>
      </c>
      <c r="AX12" s="26">
        <v>1305.57</v>
      </c>
      <c r="AY12" s="26">
        <v>10.26</v>
      </c>
      <c r="AZ12" s="26">
        <v>292.24</v>
      </c>
      <c r="BA12" s="26">
        <v>682.54</v>
      </c>
      <c r="BB12" s="26">
        <v>412.93</v>
      </c>
      <c r="BC12" s="26">
        <v>224.02</v>
      </c>
      <c r="BD12" s="26">
        <v>0.1</v>
      </c>
      <c r="BE12" s="26">
        <v>0.05</v>
      </c>
      <c r="BF12" s="26">
        <v>0.02</v>
      </c>
      <c r="BG12" s="26">
        <v>0.06</v>
      </c>
      <c r="BH12" s="26">
        <v>0.06</v>
      </c>
      <c r="BI12" s="26">
        <v>0.28999999999999998</v>
      </c>
      <c r="BJ12" s="26">
        <v>0</v>
      </c>
      <c r="BK12" s="26">
        <v>0.82</v>
      </c>
      <c r="BL12" s="26">
        <v>0</v>
      </c>
      <c r="BM12" s="26">
        <v>0.25</v>
      </c>
      <c r="BN12" s="26">
        <v>0</v>
      </c>
      <c r="BO12" s="26">
        <v>0</v>
      </c>
      <c r="BP12" s="26">
        <v>0</v>
      </c>
      <c r="BQ12" s="26">
        <v>0.06</v>
      </c>
      <c r="BR12" s="26">
        <v>0.09</v>
      </c>
      <c r="BS12" s="26">
        <v>0.67</v>
      </c>
      <c r="BT12" s="26">
        <v>0</v>
      </c>
      <c r="BU12" s="26">
        <v>0</v>
      </c>
      <c r="BV12" s="26">
        <v>0.04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90.67</v>
      </c>
      <c r="CC12" s="25">
        <v>49.46</v>
      </c>
      <c r="CE12" s="23">
        <v>139.80000000000001</v>
      </c>
      <c r="CG12" s="23">
        <v>37.53</v>
      </c>
      <c r="CH12" s="23">
        <v>22.99</v>
      </c>
      <c r="CI12" s="23">
        <v>30.26</v>
      </c>
      <c r="CJ12" s="23">
        <v>181.17</v>
      </c>
      <c r="CK12" s="23">
        <v>67.540000000000006</v>
      </c>
      <c r="CL12" s="23">
        <v>124.35</v>
      </c>
      <c r="CM12" s="23">
        <v>11</v>
      </c>
      <c r="CN12" s="23">
        <v>5.76</v>
      </c>
      <c r="CO12" s="23">
        <v>8.3800000000000008</v>
      </c>
      <c r="CP12" s="23">
        <v>0</v>
      </c>
      <c r="CQ12" s="23">
        <v>0.6</v>
      </c>
      <c r="CR12" s="23">
        <v>29.98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8.7100000000000009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5.28</v>
      </c>
    </row>
    <row r="14" spans="1:96" s="23" customFormat="1">
      <c r="A14" s="23" t="str">
        <f>"2"</f>
        <v>2</v>
      </c>
      <c r="B14" s="24" t="s">
        <v>96</v>
      </c>
      <c r="C14" s="25" t="str">
        <f>"38,2"</f>
        <v>38,2</v>
      </c>
      <c r="D14" s="25">
        <v>2.5299999999999998</v>
      </c>
      <c r="E14" s="25">
        <v>0</v>
      </c>
      <c r="F14" s="25">
        <v>0.25</v>
      </c>
      <c r="G14" s="25">
        <v>0.25</v>
      </c>
      <c r="H14" s="25">
        <v>17.920000000000002</v>
      </c>
      <c r="I14" s="25">
        <v>85.530181999999996</v>
      </c>
      <c r="J14" s="26">
        <v>0</v>
      </c>
      <c r="K14" s="26">
        <v>0</v>
      </c>
      <c r="L14" s="26">
        <v>0</v>
      </c>
      <c r="M14" s="26">
        <v>0</v>
      </c>
      <c r="N14" s="26">
        <v>0.42</v>
      </c>
      <c r="O14" s="26">
        <v>17.420000000000002</v>
      </c>
      <c r="P14" s="26">
        <v>0.08</v>
      </c>
      <c r="Q14" s="26">
        <v>0</v>
      </c>
      <c r="R14" s="26">
        <v>0</v>
      </c>
      <c r="S14" s="26">
        <v>0</v>
      </c>
      <c r="T14" s="26">
        <v>0.69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121.97</v>
      </c>
      <c r="AL14" s="26">
        <v>126.95</v>
      </c>
      <c r="AM14" s="26">
        <v>194.42</v>
      </c>
      <c r="AN14" s="26">
        <v>64.47</v>
      </c>
      <c r="AO14" s="26">
        <v>38.22</v>
      </c>
      <c r="AP14" s="26">
        <v>76.44</v>
      </c>
      <c r="AQ14" s="26">
        <v>28.91</v>
      </c>
      <c r="AR14" s="26">
        <v>138.25</v>
      </c>
      <c r="AS14" s="26">
        <v>85.74</v>
      </c>
      <c r="AT14" s="26">
        <v>119.64</v>
      </c>
      <c r="AU14" s="26">
        <v>98.7</v>
      </c>
      <c r="AV14" s="26">
        <v>51.85</v>
      </c>
      <c r="AW14" s="26">
        <v>91.73</v>
      </c>
      <c r="AX14" s="26">
        <v>767.04</v>
      </c>
      <c r="AY14" s="26">
        <v>0</v>
      </c>
      <c r="AZ14" s="26">
        <v>249.92</v>
      </c>
      <c r="BA14" s="26">
        <v>108.68</v>
      </c>
      <c r="BB14" s="26">
        <v>72.12</v>
      </c>
      <c r="BC14" s="26">
        <v>57.16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14.94</v>
      </c>
      <c r="CC14" s="25">
        <v>2.14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1.78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0.68</v>
      </c>
    </row>
    <row r="16" spans="1:96" s="27" customFormat="1" ht="11.4">
      <c r="B16" s="28" t="s">
        <v>98</v>
      </c>
      <c r="C16" s="29"/>
      <c r="D16" s="29">
        <v>21.42</v>
      </c>
      <c r="E16" s="29">
        <v>16.190000000000001</v>
      </c>
      <c r="F16" s="29">
        <v>23.03</v>
      </c>
      <c r="G16" s="29">
        <v>1.06</v>
      </c>
      <c r="H16" s="29">
        <v>59.67</v>
      </c>
      <c r="I16" s="29">
        <v>530.54</v>
      </c>
      <c r="J16" s="30">
        <v>11.53</v>
      </c>
      <c r="K16" s="30">
        <v>0.22</v>
      </c>
      <c r="L16" s="30">
        <v>0</v>
      </c>
      <c r="M16" s="30">
        <v>0</v>
      </c>
      <c r="N16" s="30">
        <v>18.260000000000002</v>
      </c>
      <c r="O16" s="30">
        <v>40.17</v>
      </c>
      <c r="P16" s="30">
        <v>1.24</v>
      </c>
      <c r="Q16" s="30">
        <v>0</v>
      </c>
      <c r="R16" s="30">
        <v>0</v>
      </c>
      <c r="S16" s="30">
        <v>0.34</v>
      </c>
      <c r="T16" s="30">
        <v>3.88</v>
      </c>
      <c r="U16" s="30">
        <v>490.43</v>
      </c>
      <c r="V16" s="30">
        <v>354.85</v>
      </c>
      <c r="W16" s="30">
        <v>290.88</v>
      </c>
      <c r="X16" s="30">
        <v>52.28</v>
      </c>
      <c r="Y16" s="30">
        <v>359.06</v>
      </c>
      <c r="Z16" s="30">
        <v>2.65</v>
      </c>
      <c r="AA16" s="30">
        <v>208.16</v>
      </c>
      <c r="AB16" s="30">
        <v>99.7</v>
      </c>
      <c r="AC16" s="30">
        <v>315.05</v>
      </c>
      <c r="AD16" s="30">
        <v>0.73</v>
      </c>
      <c r="AE16" s="30">
        <v>0.17</v>
      </c>
      <c r="AF16" s="30">
        <v>0.51</v>
      </c>
      <c r="AG16" s="30">
        <v>0.74</v>
      </c>
      <c r="AH16" s="30">
        <v>5.94</v>
      </c>
      <c r="AI16" s="30">
        <v>0.78</v>
      </c>
      <c r="AJ16" s="30">
        <v>0</v>
      </c>
      <c r="AK16" s="30">
        <v>1229.6400000000001</v>
      </c>
      <c r="AL16" s="30">
        <v>1010.2</v>
      </c>
      <c r="AM16" s="30">
        <v>1938.34</v>
      </c>
      <c r="AN16" s="30">
        <v>1271.3399999999999</v>
      </c>
      <c r="AO16" s="30">
        <v>583.24</v>
      </c>
      <c r="AP16" s="30">
        <v>904.2</v>
      </c>
      <c r="AQ16" s="30">
        <v>354.14</v>
      </c>
      <c r="AR16" s="30">
        <v>1101.81</v>
      </c>
      <c r="AS16" s="30">
        <v>933.67</v>
      </c>
      <c r="AT16" s="30">
        <v>928.56</v>
      </c>
      <c r="AU16" s="30">
        <v>1345.49</v>
      </c>
      <c r="AV16" s="30">
        <v>528.26</v>
      </c>
      <c r="AW16" s="30">
        <v>542.61</v>
      </c>
      <c r="AX16" s="30">
        <v>3144.32</v>
      </c>
      <c r="AY16" s="30">
        <v>10.26</v>
      </c>
      <c r="AZ16" s="30">
        <v>980.76</v>
      </c>
      <c r="BA16" s="30">
        <v>1097.02</v>
      </c>
      <c r="BB16" s="30">
        <v>925.25</v>
      </c>
      <c r="BC16" s="30">
        <v>383.4</v>
      </c>
      <c r="BD16" s="30">
        <v>0.28999999999999998</v>
      </c>
      <c r="BE16" s="30">
        <v>0.1</v>
      </c>
      <c r="BF16" s="30">
        <v>0.1</v>
      </c>
      <c r="BG16" s="30">
        <v>0.28000000000000003</v>
      </c>
      <c r="BH16" s="30">
        <v>0.31</v>
      </c>
      <c r="BI16" s="30">
        <v>0.95</v>
      </c>
      <c r="BJ16" s="30">
        <v>0.03</v>
      </c>
      <c r="BK16" s="30">
        <v>2.82</v>
      </c>
      <c r="BL16" s="30">
        <v>0.02</v>
      </c>
      <c r="BM16" s="30">
        <v>1</v>
      </c>
      <c r="BN16" s="30">
        <v>0.02</v>
      </c>
      <c r="BO16" s="30">
        <v>0</v>
      </c>
      <c r="BP16" s="30">
        <v>0</v>
      </c>
      <c r="BQ16" s="30">
        <v>0.14000000000000001</v>
      </c>
      <c r="BR16" s="30">
        <v>0.28999999999999998</v>
      </c>
      <c r="BS16" s="30">
        <v>2.7</v>
      </c>
      <c r="BT16" s="30">
        <v>0</v>
      </c>
      <c r="BU16" s="30">
        <v>0</v>
      </c>
      <c r="BV16" s="30">
        <v>0.63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404.38</v>
      </c>
      <c r="CC16" s="29">
        <f>SUM($CC$10:$CC$15)</f>
        <v>83.79</v>
      </c>
      <c r="CD16" s="27">
        <f>$I$16/$I$47*100</f>
        <v>19.291030801508256</v>
      </c>
      <c r="CE16" s="27">
        <v>224.77</v>
      </c>
      <c r="CG16" s="27">
        <v>46.07</v>
      </c>
      <c r="CH16" s="27">
        <v>26.13</v>
      </c>
      <c r="CI16" s="27">
        <v>36.1</v>
      </c>
      <c r="CJ16" s="27">
        <v>2601.79</v>
      </c>
      <c r="CK16" s="27">
        <v>1273.43</v>
      </c>
      <c r="CL16" s="27">
        <v>1937.61</v>
      </c>
      <c r="CM16" s="27">
        <v>36.53</v>
      </c>
      <c r="CN16" s="27">
        <v>18.86</v>
      </c>
      <c r="CO16" s="27">
        <v>27.7</v>
      </c>
      <c r="CP16" s="27">
        <v>10.87</v>
      </c>
      <c r="CQ16" s="27">
        <v>0.6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7.02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4.6900000000000004</v>
      </c>
    </row>
    <row r="19" spans="1:96" s="23" customFormat="1" ht="24">
      <c r="A19" s="23" t="str">
        <f>"9/2"</f>
        <v>9/2</v>
      </c>
      <c r="B19" s="24" t="s">
        <v>101</v>
      </c>
      <c r="C19" s="25" t="str">
        <f>"200"</f>
        <v>200</v>
      </c>
      <c r="D19" s="25">
        <v>8.64</v>
      </c>
      <c r="E19" s="25">
        <v>5.0999999999999996</v>
      </c>
      <c r="F19" s="25">
        <v>9.06</v>
      </c>
      <c r="G19" s="25">
        <v>4.54</v>
      </c>
      <c r="H19" s="25">
        <v>29.33</v>
      </c>
      <c r="I19" s="25">
        <v>229.3183655</v>
      </c>
      <c r="J19" s="26">
        <v>2.2200000000000002</v>
      </c>
      <c r="K19" s="26">
        <v>2.6</v>
      </c>
      <c r="L19" s="26">
        <v>0</v>
      </c>
      <c r="M19" s="26">
        <v>0</v>
      </c>
      <c r="N19" s="26">
        <v>2.96</v>
      </c>
      <c r="O19" s="26">
        <v>23.04</v>
      </c>
      <c r="P19" s="26">
        <v>3.33</v>
      </c>
      <c r="Q19" s="26">
        <v>0</v>
      </c>
      <c r="R19" s="26">
        <v>0</v>
      </c>
      <c r="S19" s="26">
        <v>0.28000000000000003</v>
      </c>
      <c r="T19" s="26">
        <v>2.57</v>
      </c>
      <c r="U19" s="26">
        <v>473.19</v>
      </c>
      <c r="V19" s="26">
        <v>395.02</v>
      </c>
      <c r="W19" s="26">
        <v>32.549999999999997</v>
      </c>
      <c r="X19" s="26">
        <v>32.24</v>
      </c>
      <c r="Y19" s="26">
        <v>160.62</v>
      </c>
      <c r="Z19" s="26">
        <v>1.47</v>
      </c>
      <c r="AA19" s="26">
        <v>14.16</v>
      </c>
      <c r="AB19" s="26">
        <v>1550.08</v>
      </c>
      <c r="AC19" s="26">
        <v>346.48</v>
      </c>
      <c r="AD19" s="26">
        <v>2.36</v>
      </c>
      <c r="AE19" s="26">
        <v>0.09</v>
      </c>
      <c r="AF19" s="26">
        <v>0.09</v>
      </c>
      <c r="AG19" s="26">
        <v>2.82</v>
      </c>
      <c r="AH19" s="26">
        <v>5.67</v>
      </c>
      <c r="AI19" s="26">
        <v>5.09</v>
      </c>
      <c r="AJ19" s="26">
        <v>0</v>
      </c>
      <c r="AK19" s="26">
        <v>424.87</v>
      </c>
      <c r="AL19" s="26">
        <v>434.39</v>
      </c>
      <c r="AM19" s="26">
        <v>647.91999999999996</v>
      </c>
      <c r="AN19" s="26">
        <v>695.96</v>
      </c>
      <c r="AO19" s="26">
        <v>186.95</v>
      </c>
      <c r="AP19" s="26">
        <v>358.17</v>
      </c>
      <c r="AQ19" s="26">
        <v>45.22</v>
      </c>
      <c r="AR19" s="26">
        <v>419.49</v>
      </c>
      <c r="AS19" s="26">
        <v>159.47</v>
      </c>
      <c r="AT19" s="26">
        <v>191.48</v>
      </c>
      <c r="AU19" s="26">
        <v>276</v>
      </c>
      <c r="AV19" s="26">
        <v>205.03</v>
      </c>
      <c r="AW19" s="26">
        <v>134.9</v>
      </c>
      <c r="AX19" s="26">
        <v>1087.06</v>
      </c>
      <c r="AY19" s="26">
        <v>0</v>
      </c>
      <c r="AZ19" s="26">
        <v>298.51</v>
      </c>
      <c r="BA19" s="26">
        <v>156.30000000000001</v>
      </c>
      <c r="BB19" s="26">
        <v>268.11</v>
      </c>
      <c r="BC19" s="26">
        <v>121.7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0.32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2.5099999999999998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247.65</v>
      </c>
      <c r="CC19" s="25">
        <v>31.85</v>
      </c>
      <c r="CE19" s="23">
        <v>272.51</v>
      </c>
      <c r="CG19" s="23">
        <v>42.66</v>
      </c>
      <c r="CH19" s="23">
        <v>23.79</v>
      </c>
      <c r="CI19" s="23">
        <v>33.229999999999997</v>
      </c>
      <c r="CJ19" s="23">
        <v>1824.21</v>
      </c>
      <c r="CK19" s="23">
        <v>880.02</v>
      </c>
      <c r="CL19" s="23">
        <v>1352.12</v>
      </c>
      <c r="CM19" s="23">
        <v>51.83</v>
      </c>
      <c r="CN19" s="23">
        <v>27.39</v>
      </c>
      <c r="CO19" s="23">
        <v>39.61</v>
      </c>
      <c r="CP19" s="23">
        <v>0</v>
      </c>
      <c r="CQ19" s="23">
        <v>0.8</v>
      </c>
      <c r="CR19" s="23">
        <v>19.3</v>
      </c>
    </row>
    <row r="20" spans="1:96" s="23" customFormat="1">
      <c r="A20" s="23" t="str">
        <f>"788/794"</f>
        <v>788/794</v>
      </c>
      <c r="B20" s="24" t="s">
        <v>102</v>
      </c>
      <c r="C20" s="25" t="str">
        <f>"200"</f>
        <v>200</v>
      </c>
      <c r="D20" s="25">
        <v>8.2200000000000006</v>
      </c>
      <c r="E20" s="25">
        <v>0.04</v>
      </c>
      <c r="F20" s="25">
        <v>19.690000000000001</v>
      </c>
      <c r="G20" s="25">
        <v>0</v>
      </c>
      <c r="H20" s="25">
        <v>3.4</v>
      </c>
      <c r="I20" s="25">
        <v>223.02261286000001</v>
      </c>
      <c r="J20" s="26">
        <v>2.36</v>
      </c>
      <c r="K20" s="26">
        <v>0.11</v>
      </c>
      <c r="L20" s="26">
        <v>0</v>
      </c>
      <c r="M20" s="26">
        <v>0</v>
      </c>
      <c r="N20" s="26">
        <v>3.4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0.56999999999999995</v>
      </c>
      <c r="U20" s="26">
        <v>194.3</v>
      </c>
      <c r="V20" s="26">
        <v>1.36</v>
      </c>
      <c r="W20" s="26">
        <v>2.68</v>
      </c>
      <c r="X20" s="26">
        <v>0.1</v>
      </c>
      <c r="Y20" s="26">
        <v>1.63</v>
      </c>
      <c r="Z20" s="26">
        <v>0.02</v>
      </c>
      <c r="AA20" s="26">
        <v>12</v>
      </c>
      <c r="AB20" s="26">
        <v>12</v>
      </c>
      <c r="AC20" s="26">
        <v>22.5</v>
      </c>
      <c r="AD20" s="26">
        <v>0.05</v>
      </c>
      <c r="AE20" s="26">
        <v>0</v>
      </c>
      <c r="AF20" s="26">
        <v>0</v>
      </c>
      <c r="AG20" s="26">
        <v>0</v>
      </c>
      <c r="AH20" s="26">
        <v>0.01</v>
      </c>
      <c r="AI20" s="26">
        <v>0</v>
      </c>
      <c r="AJ20" s="26">
        <v>0</v>
      </c>
      <c r="AK20" s="26">
        <v>1.97</v>
      </c>
      <c r="AL20" s="26">
        <v>1.93</v>
      </c>
      <c r="AM20" s="26">
        <v>3.57</v>
      </c>
      <c r="AN20" s="26">
        <v>2.12</v>
      </c>
      <c r="AO20" s="26">
        <v>0.8</v>
      </c>
      <c r="AP20" s="26">
        <v>2.21</v>
      </c>
      <c r="AQ20" s="26">
        <v>2.02</v>
      </c>
      <c r="AR20" s="26">
        <v>1.97</v>
      </c>
      <c r="AS20" s="26">
        <v>1.69</v>
      </c>
      <c r="AT20" s="26">
        <v>1.22</v>
      </c>
      <c r="AU20" s="26">
        <v>2.68</v>
      </c>
      <c r="AV20" s="26">
        <v>1.65</v>
      </c>
      <c r="AW20" s="26">
        <v>1.1299999999999999</v>
      </c>
      <c r="AX20" s="26">
        <v>6.67</v>
      </c>
      <c r="AY20" s="26">
        <v>0</v>
      </c>
      <c r="AZ20" s="26">
        <v>2.2599999999999998</v>
      </c>
      <c r="BA20" s="26">
        <v>2.54</v>
      </c>
      <c r="BB20" s="26">
        <v>1.97</v>
      </c>
      <c r="BC20" s="26">
        <v>0.47</v>
      </c>
      <c r="BD20" s="26">
        <v>0.12</v>
      </c>
      <c r="BE20" s="26">
        <v>0.05</v>
      </c>
      <c r="BF20" s="26">
        <v>0.03</v>
      </c>
      <c r="BG20" s="26">
        <v>7.0000000000000007E-2</v>
      </c>
      <c r="BH20" s="26">
        <v>0.08</v>
      </c>
      <c r="BI20" s="26">
        <v>0.35</v>
      </c>
      <c r="BJ20" s="26">
        <v>0</v>
      </c>
      <c r="BK20" s="26">
        <v>0.97</v>
      </c>
      <c r="BL20" s="26">
        <v>0</v>
      </c>
      <c r="BM20" s="26">
        <v>0.3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</v>
      </c>
      <c r="BS20" s="26">
        <v>0.79</v>
      </c>
      <c r="BT20" s="26">
        <v>0</v>
      </c>
      <c r="BU20" s="26">
        <v>0</v>
      </c>
      <c r="BV20" s="26">
        <v>0.05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1.25</v>
      </c>
      <c r="CC20" s="25">
        <v>41.06</v>
      </c>
      <c r="CE20" s="23">
        <v>14</v>
      </c>
      <c r="CG20" s="23">
        <v>21</v>
      </c>
      <c r="CH20" s="23">
        <v>10.5</v>
      </c>
      <c r="CI20" s="23">
        <v>15.75</v>
      </c>
      <c r="CJ20" s="23">
        <v>1.75</v>
      </c>
      <c r="CK20" s="23">
        <v>1.75</v>
      </c>
      <c r="CL20" s="23">
        <v>1.75</v>
      </c>
      <c r="CM20" s="23">
        <v>0</v>
      </c>
      <c r="CN20" s="23">
        <v>0</v>
      </c>
      <c r="CO20" s="23">
        <v>0</v>
      </c>
      <c r="CP20" s="23">
        <v>0</v>
      </c>
      <c r="CQ20" s="23">
        <v>0.5</v>
      </c>
      <c r="CR20" s="23">
        <v>24.88</v>
      </c>
    </row>
    <row r="21" spans="1:96" s="23" customFormat="1">
      <c r="A21" s="23" t="str">
        <f>"2"</f>
        <v>2</v>
      </c>
      <c r="B21" s="24" t="s">
        <v>96</v>
      </c>
      <c r="C21" s="25" t="str">
        <f>"27,7"</f>
        <v>27,7</v>
      </c>
      <c r="D21" s="25">
        <v>1.83</v>
      </c>
      <c r="E21" s="25">
        <v>0</v>
      </c>
      <c r="F21" s="25">
        <v>0.18</v>
      </c>
      <c r="G21" s="25">
        <v>0.18</v>
      </c>
      <c r="H21" s="25">
        <v>12.99</v>
      </c>
      <c r="I21" s="25">
        <v>62.020576999999982</v>
      </c>
      <c r="J21" s="26">
        <v>0</v>
      </c>
      <c r="K21" s="26">
        <v>0</v>
      </c>
      <c r="L21" s="26">
        <v>0</v>
      </c>
      <c r="M21" s="26">
        <v>0</v>
      </c>
      <c r="N21" s="26">
        <v>0.3</v>
      </c>
      <c r="O21" s="26">
        <v>12.63</v>
      </c>
      <c r="P21" s="26">
        <v>0.06</v>
      </c>
      <c r="Q21" s="26">
        <v>0</v>
      </c>
      <c r="R21" s="26">
        <v>0</v>
      </c>
      <c r="S21" s="26">
        <v>0</v>
      </c>
      <c r="T21" s="26">
        <v>0.5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88.44</v>
      </c>
      <c r="AL21" s="26">
        <v>92.06</v>
      </c>
      <c r="AM21" s="26">
        <v>140.97999999999999</v>
      </c>
      <c r="AN21" s="26">
        <v>46.75</v>
      </c>
      <c r="AO21" s="26">
        <v>27.71</v>
      </c>
      <c r="AP21" s="26">
        <v>55.43</v>
      </c>
      <c r="AQ21" s="26">
        <v>20.97</v>
      </c>
      <c r="AR21" s="26">
        <v>100.25</v>
      </c>
      <c r="AS21" s="26">
        <v>62.18</v>
      </c>
      <c r="AT21" s="26">
        <v>86.76</v>
      </c>
      <c r="AU21" s="26">
        <v>71.569999999999993</v>
      </c>
      <c r="AV21" s="26">
        <v>37.590000000000003</v>
      </c>
      <c r="AW21" s="26">
        <v>66.510000000000005</v>
      </c>
      <c r="AX21" s="26">
        <v>556.20000000000005</v>
      </c>
      <c r="AY21" s="26">
        <v>0</v>
      </c>
      <c r="AZ21" s="26">
        <v>181.22</v>
      </c>
      <c r="BA21" s="26">
        <v>78.8</v>
      </c>
      <c r="BB21" s="26">
        <v>52.29</v>
      </c>
      <c r="BC21" s="26">
        <v>41.45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10.83</v>
      </c>
      <c r="CC21" s="25">
        <v>1.55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1.29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4.7699999999999996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2.89</v>
      </c>
    </row>
    <row r="24" spans="1:96" s="27" customFormat="1" ht="11.4">
      <c r="B24" s="28" t="s">
        <v>105</v>
      </c>
      <c r="C24" s="29"/>
      <c r="D24" s="29">
        <v>21.64</v>
      </c>
      <c r="E24" s="29">
        <v>5.14</v>
      </c>
      <c r="F24" s="29">
        <v>32.840000000000003</v>
      </c>
      <c r="G24" s="29">
        <v>8.6300000000000008</v>
      </c>
      <c r="H24" s="29">
        <v>79.37</v>
      </c>
      <c r="I24" s="29">
        <v>682.12</v>
      </c>
      <c r="J24" s="30">
        <v>5.0999999999999996</v>
      </c>
      <c r="K24" s="30">
        <v>5.05</v>
      </c>
      <c r="L24" s="30">
        <v>0</v>
      </c>
      <c r="M24" s="30">
        <v>0</v>
      </c>
      <c r="N24" s="30">
        <v>26.82</v>
      </c>
      <c r="O24" s="30">
        <v>42.85</v>
      </c>
      <c r="P24" s="30">
        <v>9.6999999999999993</v>
      </c>
      <c r="Q24" s="30">
        <v>0</v>
      </c>
      <c r="R24" s="30">
        <v>0</v>
      </c>
      <c r="S24" s="30">
        <v>1</v>
      </c>
      <c r="T24" s="30">
        <v>5.43</v>
      </c>
      <c r="U24" s="30">
        <v>804.78</v>
      </c>
      <c r="V24" s="30">
        <v>901.54</v>
      </c>
      <c r="W24" s="30">
        <v>86.97</v>
      </c>
      <c r="X24" s="30">
        <v>79.34</v>
      </c>
      <c r="Y24" s="30">
        <v>246.44</v>
      </c>
      <c r="Z24" s="30">
        <v>3.44</v>
      </c>
      <c r="AA24" s="30">
        <v>26.16</v>
      </c>
      <c r="AB24" s="30">
        <v>7488.08</v>
      </c>
      <c r="AC24" s="30">
        <v>1386.29</v>
      </c>
      <c r="AD24" s="30">
        <v>5.58</v>
      </c>
      <c r="AE24" s="30">
        <v>0.18</v>
      </c>
      <c r="AF24" s="30">
        <v>0.18</v>
      </c>
      <c r="AG24" s="30">
        <v>3.95</v>
      </c>
      <c r="AH24" s="30">
        <v>7.39</v>
      </c>
      <c r="AI24" s="30">
        <v>8.61</v>
      </c>
      <c r="AJ24" s="30">
        <v>0</v>
      </c>
      <c r="AK24" s="30">
        <v>599.86</v>
      </c>
      <c r="AL24" s="30">
        <v>594.72</v>
      </c>
      <c r="AM24" s="30">
        <v>899.19</v>
      </c>
      <c r="AN24" s="30">
        <v>808.01</v>
      </c>
      <c r="AO24" s="30">
        <v>238.33</v>
      </c>
      <c r="AP24" s="30">
        <v>470.63</v>
      </c>
      <c r="AQ24" s="30">
        <v>88.04</v>
      </c>
      <c r="AR24" s="30">
        <v>610.49</v>
      </c>
      <c r="AS24" s="30">
        <v>305.61</v>
      </c>
      <c r="AT24" s="30">
        <v>356.75</v>
      </c>
      <c r="AU24" s="30">
        <v>510.44</v>
      </c>
      <c r="AV24" s="30">
        <v>275.94</v>
      </c>
      <c r="AW24" s="30">
        <v>278.74</v>
      </c>
      <c r="AX24" s="30">
        <v>2063.6</v>
      </c>
      <c r="AY24" s="30">
        <v>0</v>
      </c>
      <c r="AZ24" s="30">
        <v>601.74</v>
      </c>
      <c r="BA24" s="30">
        <v>312.01</v>
      </c>
      <c r="BB24" s="30">
        <v>366.92</v>
      </c>
      <c r="BC24" s="30">
        <v>195.42</v>
      </c>
      <c r="BD24" s="30">
        <v>0.12</v>
      </c>
      <c r="BE24" s="30">
        <v>0.05</v>
      </c>
      <c r="BF24" s="30">
        <v>0.03</v>
      </c>
      <c r="BG24" s="30">
        <v>7.0000000000000007E-2</v>
      </c>
      <c r="BH24" s="30">
        <v>0.08</v>
      </c>
      <c r="BI24" s="30">
        <v>0.35</v>
      </c>
      <c r="BJ24" s="30">
        <v>0</v>
      </c>
      <c r="BK24" s="30">
        <v>1.56</v>
      </c>
      <c r="BL24" s="30">
        <v>0</v>
      </c>
      <c r="BM24" s="30">
        <v>0.61</v>
      </c>
      <c r="BN24" s="30">
        <v>0.03</v>
      </c>
      <c r="BO24" s="30">
        <v>0.05</v>
      </c>
      <c r="BP24" s="30">
        <v>0</v>
      </c>
      <c r="BQ24" s="30">
        <v>7.0000000000000007E-2</v>
      </c>
      <c r="BR24" s="30">
        <v>0.11</v>
      </c>
      <c r="BS24" s="30">
        <v>2.61</v>
      </c>
      <c r="BT24" s="30">
        <v>0</v>
      </c>
      <c r="BU24" s="30">
        <v>0</v>
      </c>
      <c r="BV24" s="30">
        <v>4.8099999999999996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531.54999999999995</v>
      </c>
      <c r="CC24" s="29">
        <f>SUM($CC$17:$CC$23)</f>
        <v>87.41</v>
      </c>
      <c r="CD24" s="27">
        <f>$I$24/$I$47*100</f>
        <v>24.802649998727361</v>
      </c>
      <c r="CE24" s="27">
        <v>1274.17</v>
      </c>
      <c r="CG24" s="27">
        <v>72.069999999999993</v>
      </c>
      <c r="CH24" s="27">
        <v>42.59</v>
      </c>
      <c r="CI24" s="27">
        <v>57.33</v>
      </c>
      <c r="CJ24" s="27">
        <v>4045.37</v>
      </c>
      <c r="CK24" s="27">
        <v>1687.42</v>
      </c>
      <c r="CL24" s="27">
        <v>2866.4</v>
      </c>
      <c r="CM24" s="27">
        <v>82.26</v>
      </c>
      <c r="CN24" s="27">
        <v>52.11</v>
      </c>
      <c r="CO24" s="27">
        <v>67.180000000000007</v>
      </c>
      <c r="CP24" s="27">
        <v>6.8</v>
      </c>
      <c r="CQ24" s="27">
        <v>1.3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"150"</f>
        <v>150</v>
      </c>
      <c r="D26" s="21">
        <v>0.6</v>
      </c>
      <c r="E26" s="21">
        <v>0</v>
      </c>
      <c r="F26" s="21">
        <v>0.6</v>
      </c>
      <c r="G26" s="21">
        <v>0.6</v>
      </c>
      <c r="H26" s="21">
        <v>17.399999999999999</v>
      </c>
      <c r="I26" s="21">
        <v>73.02</v>
      </c>
      <c r="J26" s="22">
        <v>0.15</v>
      </c>
      <c r="K26" s="22">
        <v>0</v>
      </c>
      <c r="L26" s="22">
        <v>0</v>
      </c>
      <c r="M26" s="22">
        <v>0</v>
      </c>
      <c r="N26" s="22">
        <v>13.5</v>
      </c>
      <c r="O26" s="22">
        <v>1.2</v>
      </c>
      <c r="P26" s="22">
        <v>2.7</v>
      </c>
      <c r="Q26" s="22">
        <v>0</v>
      </c>
      <c r="R26" s="22">
        <v>0</v>
      </c>
      <c r="S26" s="22">
        <v>1.2</v>
      </c>
      <c r="T26" s="22">
        <v>0.75</v>
      </c>
      <c r="U26" s="22">
        <v>39</v>
      </c>
      <c r="V26" s="22">
        <v>417</v>
      </c>
      <c r="W26" s="22">
        <v>24</v>
      </c>
      <c r="X26" s="22">
        <v>13.5</v>
      </c>
      <c r="Y26" s="22">
        <v>16.5</v>
      </c>
      <c r="Z26" s="22">
        <v>3.3</v>
      </c>
      <c r="AA26" s="22">
        <v>0</v>
      </c>
      <c r="AB26" s="22">
        <v>45</v>
      </c>
      <c r="AC26" s="22">
        <v>7.5</v>
      </c>
      <c r="AD26" s="22">
        <v>0.3</v>
      </c>
      <c r="AE26" s="22">
        <v>0.05</v>
      </c>
      <c r="AF26" s="22">
        <v>0.03</v>
      </c>
      <c r="AG26" s="22">
        <v>0.45</v>
      </c>
      <c r="AH26" s="22">
        <v>0.6</v>
      </c>
      <c r="AI26" s="22">
        <v>15</v>
      </c>
      <c r="AJ26" s="22">
        <v>0</v>
      </c>
      <c r="AK26" s="22">
        <v>18</v>
      </c>
      <c r="AL26" s="22">
        <v>19.5</v>
      </c>
      <c r="AM26" s="22">
        <v>28.5</v>
      </c>
      <c r="AN26" s="22">
        <v>27</v>
      </c>
      <c r="AO26" s="22">
        <v>4.5</v>
      </c>
      <c r="AP26" s="22">
        <v>16.5</v>
      </c>
      <c r="AQ26" s="22">
        <v>4.5</v>
      </c>
      <c r="AR26" s="22">
        <v>13.5</v>
      </c>
      <c r="AS26" s="22">
        <v>25.5</v>
      </c>
      <c r="AT26" s="22">
        <v>15</v>
      </c>
      <c r="AU26" s="22">
        <v>117</v>
      </c>
      <c r="AV26" s="22">
        <v>10.5</v>
      </c>
      <c r="AW26" s="22">
        <v>21</v>
      </c>
      <c r="AX26" s="22">
        <v>63</v>
      </c>
      <c r="AY26" s="22">
        <v>0</v>
      </c>
      <c r="AZ26" s="22">
        <v>19.5</v>
      </c>
      <c r="BA26" s="22">
        <v>24</v>
      </c>
      <c r="BB26" s="22">
        <v>9</v>
      </c>
      <c r="BC26" s="22">
        <v>7.5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129.44999999999999</v>
      </c>
      <c r="CC26" s="21">
        <v>19.8</v>
      </c>
      <c r="CE26" s="19">
        <v>7.5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16.5</v>
      </c>
    </row>
    <row r="27" spans="1:96" s="27" customFormat="1" ht="11.4">
      <c r="B27" s="28" t="s">
        <v>108</v>
      </c>
      <c r="C27" s="29"/>
      <c r="D27" s="29">
        <v>0.6</v>
      </c>
      <c r="E27" s="29">
        <v>0</v>
      </c>
      <c r="F27" s="29">
        <v>0.6</v>
      </c>
      <c r="G27" s="29">
        <v>0.6</v>
      </c>
      <c r="H27" s="29">
        <v>17.399999999999999</v>
      </c>
      <c r="I27" s="29">
        <v>73.02</v>
      </c>
      <c r="J27" s="30">
        <v>0.15</v>
      </c>
      <c r="K27" s="30">
        <v>0</v>
      </c>
      <c r="L27" s="30">
        <v>0</v>
      </c>
      <c r="M27" s="30">
        <v>0</v>
      </c>
      <c r="N27" s="30">
        <v>13.5</v>
      </c>
      <c r="O27" s="30">
        <v>1.2</v>
      </c>
      <c r="P27" s="30">
        <v>2.7</v>
      </c>
      <c r="Q27" s="30">
        <v>0</v>
      </c>
      <c r="R27" s="30">
        <v>0</v>
      </c>
      <c r="S27" s="30">
        <v>1.2</v>
      </c>
      <c r="T27" s="30">
        <v>0.75</v>
      </c>
      <c r="U27" s="30">
        <v>39</v>
      </c>
      <c r="V27" s="30">
        <v>417</v>
      </c>
      <c r="W27" s="30">
        <v>24</v>
      </c>
      <c r="X27" s="30">
        <v>13.5</v>
      </c>
      <c r="Y27" s="30">
        <v>16.5</v>
      </c>
      <c r="Z27" s="30">
        <v>3.3</v>
      </c>
      <c r="AA27" s="30">
        <v>0</v>
      </c>
      <c r="AB27" s="30">
        <v>45</v>
      </c>
      <c r="AC27" s="30">
        <v>7.5</v>
      </c>
      <c r="AD27" s="30">
        <v>0.3</v>
      </c>
      <c r="AE27" s="30">
        <v>0.05</v>
      </c>
      <c r="AF27" s="30">
        <v>0.03</v>
      </c>
      <c r="AG27" s="30">
        <v>0.45</v>
      </c>
      <c r="AH27" s="30">
        <v>0.6</v>
      </c>
      <c r="AI27" s="30">
        <v>15</v>
      </c>
      <c r="AJ27" s="30">
        <v>0</v>
      </c>
      <c r="AK27" s="30">
        <v>18</v>
      </c>
      <c r="AL27" s="30">
        <v>19.5</v>
      </c>
      <c r="AM27" s="30">
        <v>28.5</v>
      </c>
      <c r="AN27" s="30">
        <v>27</v>
      </c>
      <c r="AO27" s="30">
        <v>4.5</v>
      </c>
      <c r="AP27" s="30">
        <v>16.5</v>
      </c>
      <c r="AQ27" s="30">
        <v>4.5</v>
      </c>
      <c r="AR27" s="30">
        <v>13.5</v>
      </c>
      <c r="AS27" s="30">
        <v>25.5</v>
      </c>
      <c r="AT27" s="30">
        <v>15</v>
      </c>
      <c r="AU27" s="30">
        <v>117</v>
      </c>
      <c r="AV27" s="30">
        <v>10.5</v>
      </c>
      <c r="AW27" s="30">
        <v>21</v>
      </c>
      <c r="AX27" s="30">
        <v>63</v>
      </c>
      <c r="AY27" s="30">
        <v>0</v>
      </c>
      <c r="AZ27" s="30">
        <v>19.5</v>
      </c>
      <c r="BA27" s="30">
        <v>24</v>
      </c>
      <c r="BB27" s="30">
        <v>9</v>
      </c>
      <c r="BC27" s="30">
        <v>7.5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129.44999999999999</v>
      </c>
      <c r="CC27" s="29">
        <f>SUM($CC$25:$CC$26)</f>
        <v>19.8</v>
      </c>
      <c r="CD27" s="27">
        <f>$I$27/$I$47*100</f>
        <v>2.6550892847403267</v>
      </c>
      <c r="CE27" s="27">
        <v>7.5</v>
      </c>
      <c r="CG27" s="27">
        <v>3</v>
      </c>
      <c r="CH27" s="27">
        <v>3</v>
      </c>
      <c r="CI27" s="27">
        <v>3</v>
      </c>
      <c r="CJ27" s="27">
        <v>225</v>
      </c>
      <c r="CK27" s="27">
        <v>225</v>
      </c>
      <c r="CL27" s="27">
        <v>225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"200"</f>
        <v>200</v>
      </c>
      <c r="B30" s="24" t="s">
        <v>93</v>
      </c>
      <c r="C30" s="25" t="str">
        <f>"220"</f>
        <v>220</v>
      </c>
      <c r="D30" s="25">
        <v>6.76</v>
      </c>
      <c r="E30" s="25">
        <v>3.17</v>
      </c>
      <c r="F30" s="25">
        <v>9.0399999999999991</v>
      </c>
      <c r="G30" s="25">
        <v>0.86</v>
      </c>
      <c r="H30" s="25">
        <v>37.1</v>
      </c>
      <c r="I30" s="25">
        <v>255.05622428571448</v>
      </c>
      <c r="J30" s="26">
        <v>5.39</v>
      </c>
      <c r="K30" s="26">
        <v>0.14000000000000001</v>
      </c>
      <c r="L30" s="26">
        <v>0</v>
      </c>
      <c r="M30" s="26">
        <v>0</v>
      </c>
      <c r="N30" s="26">
        <v>10.85</v>
      </c>
      <c r="O30" s="26">
        <v>25.02</v>
      </c>
      <c r="P30" s="26">
        <v>1.22</v>
      </c>
      <c r="Q30" s="26">
        <v>0</v>
      </c>
      <c r="R30" s="26">
        <v>0</v>
      </c>
      <c r="S30" s="26">
        <v>0.11</v>
      </c>
      <c r="T30" s="26">
        <v>1.1499999999999999</v>
      </c>
      <c r="U30" s="26">
        <v>59.36</v>
      </c>
      <c r="V30" s="26">
        <v>222.6</v>
      </c>
      <c r="W30" s="26">
        <v>136.52000000000001</v>
      </c>
      <c r="X30" s="26">
        <v>39.75</v>
      </c>
      <c r="Y30" s="26">
        <v>164</v>
      </c>
      <c r="Z30" s="26">
        <v>0.86</v>
      </c>
      <c r="AA30" s="26">
        <v>55.83</v>
      </c>
      <c r="AB30" s="26">
        <v>35.53</v>
      </c>
      <c r="AC30" s="26">
        <v>62.29</v>
      </c>
      <c r="AD30" s="26">
        <v>0.19</v>
      </c>
      <c r="AE30" s="26">
        <v>0.13</v>
      </c>
      <c r="AF30" s="26">
        <v>0.17</v>
      </c>
      <c r="AG30" s="26">
        <v>0.62</v>
      </c>
      <c r="AH30" s="26">
        <v>2.4500000000000002</v>
      </c>
      <c r="AI30" s="26">
        <v>0.57999999999999996</v>
      </c>
      <c r="AJ30" s="26">
        <v>0</v>
      </c>
      <c r="AK30" s="26">
        <v>347.41</v>
      </c>
      <c r="AL30" s="26">
        <v>321.67</v>
      </c>
      <c r="AM30" s="26">
        <v>728.12</v>
      </c>
      <c r="AN30" s="26">
        <v>346.37</v>
      </c>
      <c r="AO30" s="26">
        <v>169.87</v>
      </c>
      <c r="AP30" s="26">
        <v>266.93</v>
      </c>
      <c r="AQ30" s="26">
        <v>102.75</v>
      </c>
      <c r="AR30" s="26">
        <v>343.69</v>
      </c>
      <c r="AS30" s="26">
        <v>292.52999999999997</v>
      </c>
      <c r="AT30" s="26">
        <v>175.84</v>
      </c>
      <c r="AU30" s="26">
        <v>229.28</v>
      </c>
      <c r="AV30" s="26">
        <v>84.42</v>
      </c>
      <c r="AW30" s="26">
        <v>117.62</v>
      </c>
      <c r="AX30" s="26">
        <v>672.89</v>
      </c>
      <c r="AY30" s="26">
        <v>0</v>
      </c>
      <c r="AZ30" s="26">
        <v>227.25</v>
      </c>
      <c r="BA30" s="26">
        <v>204.38</v>
      </c>
      <c r="BB30" s="26">
        <v>335.73</v>
      </c>
      <c r="BC30" s="26">
        <v>89.34</v>
      </c>
      <c r="BD30" s="26">
        <v>0.21</v>
      </c>
      <c r="BE30" s="26">
        <v>0.05</v>
      </c>
      <c r="BF30" s="26">
        <v>0.04</v>
      </c>
      <c r="BG30" s="26">
        <v>0.11</v>
      </c>
      <c r="BH30" s="26">
        <v>0.14000000000000001</v>
      </c>
      <c r="BI30" s="26">
        <v>0.45</v>
      </c>
      <c r="BJ30" s="26">
        <v>0</v>
      </c>
      <c r="BK30" s="26">
        <v>1.49</v>
      </c>
      <c r="BL30" s="26">
        <v>0</v>
      </c>
      <c r="BM30" s="26">
        <v>0.45</v>
      </c>
      <c r="BN30" s="26">
        <v>0</v>
      </c>
      <c r="BO30" s="26">
        <v>0</v>
      </c>
      <c r="BP30" s="26">
        <v>0</v>
      </c>
      <c r="BQ30" s="26">
        <v>0.05</v>
      </c>
      <c r="BR30" s="26">
        <v>0.17</v>
      </c>
      <c r="BS30" s="26">
        <v>1.46</v>
      </c>
      <c r="BT30" s="26">
        <v>0</v>
      </c>
      <c r="BU30" s="26">
        <v>0</v>
      </c>
      <c r="BV30" s="26">
        <v>0.46</v>
      </c>
      <c r="BW30" s="26">
        <v>0.01</v>
      </c>
      <c r="BX30" s="26">
        <v>0</v>
      </c>
      <c r="BY30" s="26">
        <v>0</v>
      </c>
      <c r="BZ30" s="26">
        <v>0</v>
      </c>
      <c r="CA30" s="26">
        <v>0</v>
      </c>
      <c r="CB30" s="26">
        <v>104.09</v>
      </c>
      <c r="CC30" s="25">
        <v>24.6</v>
      </c>
      <c r="CE30" s="23">
        <v>61.75</v>
      </c>
      <c r="CG30" s="23">
        <v>7.94</v>
      </c>
      <c r="CH30" s="23">
        <v>2.54</v>
      </c>
      <c r="CI30" s="23">
        <v>5.24</v>
      </c>
      <c r="CJ30" s="23">
        <v>1421.81</v>
      </c>
      <c r="CK30" s="23">
        <v>642.23</v>
      </c>
      <c r="CL30" s="23">
        <v>1032.02</v>
      </c>
      <c r="CM30" s="23">
        <v>13.95</v>
      </c>
      <c r="CN30" s="23">
        <v>4.79</v>
      </c>
      <c r="CO30" s="23">
        <v>9.3699999999999992</v>
      </c>
      <c r="CP30" s="23">
        <v>5.36</v>
      </c>
      <c r="CQ30" s="23">
        <v>0</v>
      </c>
      <c r="CR30" s="23">
        <v>14.91</v>
      </c>
    </row>
    <row r="31" spans="1:96" s="23" customFormat="1" ht="24">
      <c r="A31" s="23" t="str">
        <f>"2/6"</f>
        <v>2/6</v>
      </c>
      <c r="B31" s="24" t="s">
        <v>94</v>
      </c>
      <c r="C31" s="25" t="str">
        <f>"130"</f>
        <v>130</v>
      </c>
      <c r="D31" s="25">
        <v>11.18</v>
      </c>
      <c r="E31" s="25">
        <v>11.9</v>
      </c>
      <c r="F31" s="25">
        <v>12.55</v>
      </c>
      <c r="G31" s="25">
        <v>0</v>
      </c>
      <c r="H31" s="25">
        <v>2.2599999999999998</v>
      </c>
      <c r="I31" s="25">
        <v>166.41818570000001</v>
      </c>
      <c r="J31" s="26">
        <v>5.46</v>
      </c>
      <c r="K31" s="26">
        <v>0.1</v>
      </c>
      <c r="L31" s="26">
        <v>0</v>
      </c>
      <c r="M31" s="26">
        <v>0</v>
      </c>
      <c r="N31" s="26">
        <v>2.2599999999999998</v>
      </c>
      <c r="O31" s="26">
        <v>0</v>
      </c>
      <c r="P31" s="26">
        <v>0</v>
      </c>
      <c r="Q31" s="26">
        <v>0</v>
      </c>
      <c r="R31" s="26">
        <v>0</v>
      </c>
      <c r="S31" s="26">
        <v>0.04</v>
      </c>
      <c r="T31" s="26">
        <v>1.83</v>
      </c>
      <c r="U31" s="26">
        <v>385.03</v>
      </c>
      <c r="V31" s="26">
        <v>155.46</v>
      </c>
      <c r="W31" s="26">
        <v>85.15</v>
      </c>
      <c r="X31" s="26">
        <v>13.7</v>
      </c>
      <c r="Y31" s="26">
        <v>173.3</v>
      </c>
      <c r="Z31" s="26">
        <v>1.9</v>
      </c>
      <c r="AA31" s="26">
        <v>142.35</v>
      </c>
      <c r="AB31" s="26">
        <v>54.6</v>
      </c>
      <c r="AC31" s="26">
        <v>248.76</v>
      </c>
      <c r="AD31" s="26">
        <v>0.55000000000000004</v>
      </c>
      <c r="AE31" s="26">
        <v>0.05</v>
      </c>
      <c r="AF31" s="26">
        <v>0.35</v>
      </c>
      <c r="AG31" s="26">
        <v>0.17</v>
      </c>
      <c r="AH31" s="26">
        <v>3.36</v>
      </c>
      <c r="AI31" s="26">
        <v>0.2</v>
      </c>
      <c r="AJ31" s="26">
        <v>0</v>
      </c>
      <c r="AK31" s="26">
        <v>674.75</v>
      </c>
      <c r="AL31" s="26">
        <v>534.97</v>
      </c>
      <c r="AM31" s="26">
        <v>963.07</v>
      </c>
      <c r="AN31" s="26">
        <v>800.56</v>
      </c>
      <c r="AO31" s="26">
        <v>364.64</v>
      </c>
      <c r="AP31" s="26">
        <v>534.19000000000005</v>
      </c>
      <c r="AQ31" s="26">
        <v>179.64</v>
      </c>
      <c r="AR31" s="26">
        <v>573.20000000000005</v>
      </c>
      <c r="AS31" s="26">
        <v>565.49</v>
      </c>
      <c r="AT31" s="26">
        <v>626.23</v>
      </c>
      <c r="AU31" s="26">
        <v>978.63</v>
      </c>
      <c r="AV31" s="26">
        <v>271.56</v>
      </c>
      <c r="AW31" s="26">
        <v>331.46</v>
      </c>
      <c r="AX31" s="26">
        <v>1414.37</v>
      </c>
      <c r="AY31" s="26">
        <v>11.12</v>
      </c>
      <c r="AZ31" s="26">
        <v>316.60000000000002</v>
      </c>
      <c r="BA31" s="26">
        <v>739.42</v>
      </c>
      <c r="BB31" s="26">
        <v>447.34</v>
      </c>
      <c r="BC31" s="26">
        <v>242.69</v>
      </c>
      <c r="BD31" s="26">
        <v>0.11</v>
      </c>
      <c r="BE31" s="26">
        <v>0.05</v>
      </c>
      <c r="BF31" s="26">
        <v>0.03</v>
      </c>
      <c r="BG31" s="26">
        <v>0.06</v>
      </c>
      <c r="BH31" s="26">
        <v>7.0000000000000007E-2</v>
      </c>
      <c r="BI31" s="26">
        <v>0.32</v>
      </c>
      <c r="BJ31" s="26">
        <v>0</v>
      </c>
      <c r="BK31" s="26">
        <v>0.88</v>
      </c>
      <c r="BL31" s="26">
        <v>0</v>
      </c>
      <c r="BM31" s="26">
        <v>0.27</v>
      </c>
      <c r="BN31" s="26">
        <v>0</v>
      </c>
      <c r="BO31" s="26">
        <v>0</v>
      </c>
      <c r="BP31" s="26">
        <v>0</v>
      </c>
      <c r="BQ31" s="26">
        <v>0.06</v>
      </c>
      <c r="BR31" s="26">
        <v>0.09</v>
      </c>
      <c r="BS31" s="26">
        <v>0.72</v>
      </c>
      <c r="BT31" s="26">
        <v>0</v>
      </c>
      <c r="BU31" s="26">
        <v>0</v>
      </c>
      <c r="BV31" s="26">
        <v>0.04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98.23</v>
      </c>
      <c r="CC31" s="25">
        <v>53.58</v>
      </c>
      <c r="CE31" s="23">
        <v>151.44999999999999</v>
      </c>
      <c r="CG31" s="23">
        <v>37.53</v>
      </c>
      <c r="CH31" s="23">
        <v>22.99</v>
      </c>
      <c r="CI31" s="23">
        <v>30.26</v>
      </c>
      <c r="CJ31" s="23">
        <v>181.17</v>
      </c>
      <c r="CK31" s="23">
        <v>67.540000000000006</v>
      </c>
      <c r="CL31" s="23">
        <v>124.35</v>
      </c>
      <c r="CM31" s="23">
        <v>11</v>
      </c>
      <c r="CN31" s="23">
        <v>5.76</v>
      </c>
      <c r="CO31" s="23">
        <v>8.3800000000000008</v>
      </c>
      <c r="CP31" s="23">
        <v>0</v>
      </c>
      <c r="CQ31" s="23">
        <v>0.65</v>
      </c>
      <c r="CR31" s="23">
        <v>32.47</v>
      </c>
    </row>
    <row r="32" spans="1:96" s="23" customFormat="1">
      <c r="A32" s="23" t="str">
        <f>"4/13"</f>
        <v>4/13</v>
      </c>
      <c r="B32" s="24" t="s">
        <v>95</v>
      </c>
      <c r="C32" s="25" t="str">
        <f>"10"</f>
        <v>10</v>
      </c>
      <c r="D32" s="25">
        <v>2.3199999999999998</v>
      </c>
      <c r="E32" s="25">
        <v>2.3199999999999998</v>
      </c>
      <c r="F32" s="25">
        <v>2.95</v>
      </c>
      <c r="G32" s="25">
        <v>0</v>
      </c>
      <c r="H32" s="25">
        <v>0</v>
      </c>
      <c r="I32" s="25">
        <v>36.43</v>
      </c>
      <c r="J32" s="26">
        <v>1.59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0.2</v>
      </c>
      <c r="T32" s="26">
        <v>0.43</v>
      </c>
      <c r="U32" s="26">
        <v>81</v>
      </c>
      <c r="V32" s="26">
        <v>8.8000000000000007</v>
      </c>
      <c r="W32" s="26">
        <v>88</v>
      </c>
      <c r="X32" s="26">
        <v>3.5</v>
      </c>
      <c r="Y32" s="26">
        <v>50</v>
      </c>
      <c r="Z32" s="26">
        <v>0.1</v>
      </c>
      <c r="AA32" s="26">
        <v>26</v>
      </c>
      <c r="AB32" s="26">
        <v>17</v>
      </c>
      <c r="AC32" s="26">
        <v>28.8</v>
      </c>
      <c r="AD32" s="26">
        <v>0.05</v>
      </c>
      <c r="AE32" s="26">
        <v>0</v>
      </c>
      <c r="AF32" s="26">
        <v>0.03</v>
      </c>
      <c r="AG32" s="26">
        <v>0.02</v>
      </c>
      <c r="AH32" s="26">
        <v>0.61</v>
      </c>
      <c r="AI32" s="26">
        <v>7.0000000000000007E-2</v>
      </c>
      <c r="AJ32" s="26">
        <v>0</v>
      </c>
      <c r="AK32" s="26">
        <v>169</v>
      </c>
      <c r="AL32" s="26">
        <v>97</v>
      </c>
      <c r="AM32" s="26">
        <v>193</v>
      </c>
      <c r="AN32" s="26">
        <v>153</v>
      </c>
      <c r="AO32" s="26">
        <v>54</v>
      </c>
      <c r="AP32" s="26">
        <v>92</v>
      </c>
      <c r="AQ32" s="26">
        <v>66</v>
      </c>
      <c r="AR32" s="26">
        <v>122</v>
      </c>
      <c r="AS32" s="26">
        <v>60</v>
      </c>
      <c r="AT32" s="26">
        <v>71</v>
      </c>
      <c r="AU32" s="26">
        <v>135</v>
      </c>
      <c r="AV32" s="26">
        <v>149</v>
      </c>
      <c r="AW32" s="26">
        <v>38</v>
      </c>
      <c r="AX32" s="26">
        <v>460</v>
      </c>
      <c r="AY32" s="26">
        <v>0</v>
      </c>
      <c r="AZ32" s="26">
        <v>232</v>
      </c>
      <c r="BA32" s="26">
        <v>120</v>
      </c>
      <c r="BB32" s="26">
        <v>135</v>
      </c>
      <c r="BC32" s="26">
        <v>21</v>
      </c>
      <c r="BD32" s="26">
        <v>0</v>
      </c>
      <c r="BE32" s="26">
        <v>0.01</v>
      </c>
      <c r="BF32" s="26">
        <v>0.04</v>
      </c>
      <c r="BG32" s="26">
        <v>0.13</v>
      </c>
      <c r="BH32" s="26">
        <v>0.12</v>
      </c>
      <c r="BI32" s="26">
        <v>0.24</v>
      </c>
      <c r="BJ32" s="26">
        <v>0.03</v>
      </c>
      <c r="BK32" s="26">
        <v>0.62</v>
      </c>
      <c r="BL32" s="26">
        <v>0.02</v>
      </c>
      <c r="BM32" s="26">
        <v>0.34</v>
      </c>
      <c r="BN32" s="26">
        <v>0.02</v>
      </c>
      <c r="BO32" s="26">
        <v>0</v>
      </c>
      <c r="BP32" s="26">
        <v>0</v>
      </c>
      <c r="BQ32" s="26">
        <v>0.04</v>
      </c>
      <c r="BR32" s="26">
        <v>0.05</v>
      </c>
      <c r="BS32" s="26">
        <v>0.68</v>
      </c>
      <c r="BT32" s="26">
        <v>0</v>
      </c>
      <c r="BU32" s="26">
        <v>0</v>
      </c>
      <c r="BV32" s="26">
        <v>7.0000000000000007E-2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4.0999999999999996</v>
      </c>
      <c r="CC32" s="25">
        <v>8.7100000000000009</v>
      </c>
      <c r="CE32" s="23">
        <v>28.83</v>
      </c>
      <c r="CG32" s="23">
        <v>0</v>
      </c>
      <c r="CH32" s="23">
        <v>0</v>
      </c>
      <c r="CI32" s="23">
        <v>0</v>
      </c>
      <c r="CJ32" s="23">
        <v>500</v>
      </c>
      <c r="CK32" s="23">
        <v>370</v>
      </c>
      <c r="CL32" s="23">
        <v>435</v>
      </c>
      <c r="CM32" s="23">
        <v>1.53</v>
      </c>
      <c r="CN32" s="23">
        <v>0.97</v>
      </c>
      <c r="CO32" s="23">
        <v>1.25</v>
      </c>
      <c r="CP32" s="23">
        <v>0</v>
      </c>
      <c r="CQ32" s="23">
        <v>0</v>
      </c>
      <c r="CR32" s="23">
        <v>5.28</v>
      </c>
    </row>
    <row r="33" spans="1:96" s="23" customFormat="1">
      <c r="A33" s="23" t="str">
        <f>"2"</f>
        <v>2</v>
      </c>
      <c r="B33" s="24" t="s">
        <v>96</v>
      </c>
      <c r="C33" s="25" t="str">
        <f>"30"</f>
        <v>30</v>
      </c>
      <c r="D33" s="25">
        <v>1.98</v>
      </c>
      <c r="E33" s="25">
        <v>0</v>
      </c>
      <c r="F33" s="25">
        <v>0.2</v>
      </c>
      <c r="G33" s="25">
        <v>0.2</v>
      </c>
      <c r="H33" s="25">
        <v>14.07</v>
      </c>
      <c r="I33" s="25">
        <v>67.170300000000012</v>
      </c>
      <c r="J33" s="26">
        <v>0</v>
      </c>
      <c r="K33" s="26">
        <v>0</v>
      </c>
      <c r="L33" s="26">
        <v>0</v>
      </c>
      <c r="M33" s="26">
        <v>0</v>
      </c>
      <c r="N33" s="26">
        <v>0.33</v>
      </c>
      <c r="O33" s="26">
        <v>13.68</v>
      </c>
      <c r="P33" s="26">
        <v>0.06</v>
      </c>
      <c r="Q33" s="26">
        <v>0</v>
      </c>
      <c r="R33" s="26">
        <v>0</v>
      </c>
      <c r="S33" s="26">
        <v>0</v>
      </c>
      <c r="T33" s="26">
        <v>0.54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95.79</v>
      </c>
      <c r="AL33" s="26">
        <v>99.7</v>
      </c>
      <c r="AM33" s="26">
        <v>152.69</v>
      </c>
      <c r="AN33" s="26">
        <v>50.63</v>
      </c>
      <c r="AO33" s="26">
        <v>30.02</v>
      </c>
      <c r="AP33" s="26">
        <v>60.03</v>
      </c>
      <c r="AQ33" s="26">
        <v>22.71</v>
      </c>
      <c r="AR33" s="26">
        <v>108.58</v>
      </c>
      <c r="AS33" s="26">
        <v>67.34</v>
      </c>
      <c r="AT33" s="26">
        <v>93.96</v>
      </c>
      <c r="AU33" s="26">
        <v>77.52</v>
      </c>
      <c r="AV33" s="26">
        <v>40.72</v>
      </c>
      <c r="AW33" s="26">
        <v>72.040000000000006</v>
      </c>
      <c r="AX33" s="26">
        <v>602.39</v>
      </c>
      <c r="AY33" s="26">
        <v>0</v>
      </c>
      <c r="AZ33" s="26">
        <v>196.27</v>
      </c>
      <c r="BA33" s="26">
        <v>85.35</v>
      </c>
      <c r="BB33" s="26">
        <v>56.64</v>
      </c>
      <c r="BC33" s="26">
        <v>44.89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0.02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0.02</v>
      </c>
      <c r="BT33" s="26">
        <v>0</v>
      </c>
      <c r="BU33" s="26">
        <v>0</v>
      </c>
      <c r="BV33" s="26">
        <v>0.08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11.73</v>
      </c>
      <c r="CC33" s="25">
        <v>1.68</v>
      </c>
      <c r="CE33" s="23">
        <v>0</v>
      </c>
      <c r="CG33" s="23">
        <v>0</v>
      </c>
      <c r="CH33" s="23">
        <v>0</v>
      </c>
      <c r="CI33" s="23">
        <v>0</v>
      </c>
      <c r="CJ33" s="23">
        <v>715.48</v>
      </c>
      <c r="CK33" s="23">
        <v>275.64999999999998</v>
      </c>
      <c r="CL33" s="23">
        <v>495.56</v>
      </c>
      <c r="CM33" s="23">
        <v>5.72</v>
      </c>
      <c r="CN33" s="23">
        <v>5.72</v>
      </c>
      <c r="CO33" s="23">
        <v>5.72</v>
      </c>
      <c r="CP33" s="23">
        <v>0</v>
      </c>
      <c r="CQ33" s="23">
        <v>0</v>
      </c>
      <c r="CR33" s="23">
        <v>1.4</v>
      </c>
    </row>
    <row r="34" spans="1:96" s="19" customFormat="1">
      <c r="A34" s="19" t="str">
        <f>"27/10"</f>
        <v>27/10</v>
      </c>
      <c r="B34" s="20" t="s">
        <v>97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1.1200000000000001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0.68</v>
      </c>
    </row>
    <row r="35" spans="1:96" s="27" customFormat="1" ht="11.4">
      <c r="B35" s="28" t="s">
        <v>110</v>
      </c>
      <c r="C35" s="29"/>
      <c r="D35" s="29">
        <v>22.35</v>
      </c>
      <c r="E35" s="29">
        <v>17.39</v>
      </c>
      <c r="F35" s="29">
        <v>24.77</v>
      </c>
      <c r="G35" s="29">
        <v>1.08</v>
      </c>
      <c r="H35" s="29">
        <v>59.37</v>
      </c>
      <c r="I35" s="29">
        <v>548.16999999999996</v>
      </c>
      <c r="J35" s="30">
        <v>12.44</v>
      </c>
      <c r="K35" s="30">
        <v>0.24</v>
      </c>
      <c r="L35" s="30">
        <v>0</v>
      </c>
      <c r="M35" s="30">
        <v>0</v>
      </c>
      <c r="N35" s="30">
        <v>19.329999999999998</v>
      </c>
      <c r="O35" s="30">
        <v>38.700000000000003</v>
      </c>
      <c r="P35" s="30">
        <v>1.33</v>
      </c>
      <c r="Q35" s="30">
        <v>0</v>
      </c>
      <c r="R35" s="30">
        <v>0</v>
      </c>
      <c r="S35" s="30">
        <v>0.35</v>
      </c>
      <c r="T35" s="30">
        <v>3.98</v>
      </c>
      <c r="U35" s="30">
        <v>525.44000000000005</v>
      </c>
      <c r="V35" s="30">
        <v>387.05</v>
      </c>
      <c r="W35" s="30">
        <v>309.83999999999997</v>
      </c>
      <c r="X35" s="30">
        <v>56.94</v>
      </c>
      <c r="Y35" s="30">
        <v>387.3</v>
      </c>
      <c r="Z35" s="30">
        <v>2.88</v>
      </c>
      <c r="AA35" s="30">
        <v>224.18</v>
      </c>
      <c r="AB35" s="30">
        <v>107.13</v>
      </c>
      <c r="AC35" s="30">
        <v>339.84</v>
      </c>
      <c r="AD35" s="30">
        <v>0.79</v>
      </c>
      <c r="AE35" s="30">
        <v>0.18</v>
      </c>
      <c r="AF35" s="30">
        <v>0.55000000000000004</v>
      </c>
      <c r="AG35" s="30">
        <v>0.81</v>
      </c>
      <c r="AH35" s="30">
        <v>6.42</v>
      </c>
      <c r="AI35" s="30">
        <v>0.85</v>
      </c>
      <c r="AJ35" s="30">
        <v>0</v>
      </c>
      <c r="AK35" s="30">
        <v>1286.95</v>
      </c>
      <c r="AL35" s="30">
        <v>1053.3399999999999</v>
      </c>
      <c r="AM35" s="30">
        <v>2036.88</v>
      </c>
      <c r="AN35" s="30">
        <v>1350.57</v>
      </c>
      <c r="AO35" s="30">
        <v>618.53</v>
      </c>
      <c r="AP35" s="30">
        <v>953.15</v>
      </c>
      <c r="AQ35" s="30">
        <v>371.09</v>
      </c>
      <c r="AR35" s="30">
        <v>1147.46</v>
      </c>
      <c r="AS35" s="30">
        <v>985.36</v>
      </c>
      <c r="AT35" s="30">
        <v>967.03</v>
      </c>
      <c r="AU35" s="30">
        <v>1420.43</v>
      </c>
      <c r="AV35" s="30">
        <v>545.69000000000005</v>
      </c>
      <c r="AW35" s="30">
        <v>559.11</v>
      </c>
      <c r="AX35" s="30">
        <v>3149.64</v>
      </c>
      <c r="AY35" s="30">
        <v>11.12</v>
      </c>
      <c r="AZ35" s="30">
        <v>972.12</v>
      </c>
      <c r="BA35" s="30">
        <v>1149.1500000000001</v>
      </c>
      <c r="BB35" s="30">
        <v>974.71</v>
      </c>
      <c r="BC35" s="30">
        <v>397.92</v>
      </c>
      <c r="BD35" s="30">
        <v>0.32</v>
      </c>
      <c r="BE35" s="30">
        <v>0.11</v>
      </c>
      <c r="BF35" s="30">
        <v>0.11</v>
      </c>
      <c r="BG35" s="30">
        <v>0.28999999999999998</v>
      </c>
      <c r="BH35" s="30">
        <v>0.32</v>
      </c>
      <c r="BI35" s="30">
        <v>1.01</v>
      </c>
      <c r="BJ35" s="30">
        <v>0.03</v>
      </c>
      <c r="BK35" s="30">
        <v>3.01</v>
      </c>
      <c r="BL35" s="30">
        <v>0.02</v>
      </c>
      <c r="BM35" s="30">
        <v>1.06</v>
      </c>
      <c r="BN35" s="30">
        <v>0.02</v>
      </c>
      <c r="BO35" s="30">
        <v>0</v>
      </c>
      <c r="BP35" s="30">
        <v>0</v>
      </c>
      <c r="BQ35" s="30">
        <v>0.15</v>
      </c>
      <c r="BR35" s="30">
        <v>0.31</v>
      </c>
      <c r="BS35" s="30">
        <v>2.88</v>
      </c>
      <c r="BT35" s="30">
        <v>0</v>
      </c>
      <c r="BU35" s="30">
        <v>0</v>
      </c>
      <c r="BV35" s="30">
        <v>0.66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418.19</v>
      </c>
      <c r="CC35" s="29">
        <f>SUM($CC$29:$CC$34)</f>
        <v>89.690000000000026</v>
      </c>
      <c r="CD35" s="27">
        <f>$I$35/$I$47*100</f>
        <v>19.932077420105518</v>
      </c>
      <c r="CE35" s="27">
        <v>242.04</v>
      </c>
      <c r="CG35" s="27">
        <v>46.07</v>
      </c>
      <c r="CH35" s="27">
        <v>26.13</v>
      </c>
      <c r="CI35" s="27">
        <v>36.1</v>
      </c>
      <c r="CJ35" s="27">
        <v>2878.45</v>
      </c>
      <c r="CK35" s="27">
        <v>1380.01</v>
      </c>
      <c r="CL35" s="27">
        <v>2129.23</v>
      </c>
      <c r="CM35" s="27">
        <v>38.74</v>
      </c>
      <c r="CN35" s="27">
        <v>21.07</v>
      </c>
      <c r="CO35" s="27">
        <v>29.91</v>
      </c>
      <c r="CP35" s="27">
        <v>11.36</v>
      </c>
      <c r="CQ35" s="27">
        <v>0.65</v>
      </c>
    </row>
    <row r="36" spans="1:96">
      <c r="B36" s="18" t="s">
        <v>111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"17/1"</f>
        <v>17/1</v>
      </c>
      <c r="B37" s="24" t="s">
        <v>100</v>
      </c>
      <c r="C37" s="25" t="str">
        <f>"100"</f>
        <v>100</v>
      </c>
      <c r="D37" s="25">
        <v>1.02</v>
      </c>
      <c r="E37" s="25">
        <v>0</v>
      </c>
      <c r="F37" s="25">
        <v>6.01</v>
      </c>
      <c r="G37" s="25">
        <v>6.01</v>
      </c>
      <c r="H37" s="25">
        <v>11.7</v>
      </c>
      <c r="I37" s="25">
        <v>100.11562399999998</v>
      </c>
      <c r="J37" s="26">
        <v>0.77</v>
      </c>
      <c r="K37" s="26">
        <v>3.9</v>
      </c>
      <c r="L37" s="26">
        <v>0</v>
      </c>
      <c r="M37" s="26">
        <v>0</v>
      </c>
      <c r="N37" s="26">
        <v>9.36</v>
      </c>
      <c r="O37" s="26">
        <v>0.28000000000000003</v>
      </c>
      <c r="P37" s="26">
        <v>2.06</v>
      </c>
      <c r="Q37" s="26">
        <v>0</v>
      </c>
      <c r="R37" s="26">
        <v>0</v>
      </c>
      <c r="S37" s="26">
        <v>0.35</v>
      </c>
      <c r="T37" s="26">
        <v>0.82</v>
      </c>
      <c r="U37" s="26">
        <v>19.8</v>
      </c>
      <c r="V37" s="26">
        <v>193.4</v>
      </c>
      <c r="W37" s="26">
        <v>22.6</v>
      </c>
      <c r="X37" s="26">
        <v>29.43</v>
      </c>
      <c r="Y37" s="26">
        <v>42.38</v>
      </c>
      <c r="Z37" s="26">
        <v>0.89</v>
      </c>
      <c r="AA37" s="26">
        <v>0</v>
      </c>
      <c r="AB37" s="26">
        <v>8825</v>
      </c>
      <c r="AC37" s="26">
        <v>1500.85</v>
      </c>
      <c r="AD37" s="26">
        <v>2.97</v>
      </c>
      <c r="AE37" s="26">
        <v>0.05</v>
      </c>
      <c r="AF37" s="26">
        <v>0.05</v>
      </c>
      <c r="AG37" s="26">
        <v>0.78</v>
      </c>
      <c r="AH37" s="26">
        <v>0.89</v>
      </c>
      <c r="AI37" s="26">
        <v>5.34</v>
      </c>
      <c r="AJ37" s="26">
        <v>0</v>
      </c>
      <c r="AK37" s="26">
        <v>33.6</v>
      </c>
      <c r="AL37" s="26">
        <v>27.89</v>
      </c>
      <c r="AM37" s="26">
        <v>35.51</v>
      </c>
      <c r="AN37" s="26">
        <v>30.93</v>
      </c>
      <c r="AO37" s="26">
        <v>7.11</v>
      </c>
      <c r="AP37" s="26">
        <v>25.35</v>
      </c>
      <c r="AQ37" s="26">
        <v>6.38</v>
      </c>
      <c r="AR37" s="26">
        <v>24.28</v>
      </c>
      <c r="AS37" s="26">
        <v>38.11</v>
      </c>
      <c r="AT37" s="26">
        <v>31.8</v>
      </c>
      <c r="AU37" s="26">
        <v>112.22</v>
      </c>
      <c r="AV37" s="26">
        <v>11.46</v>
      </c>
      <c r="AW37" s="26">
        <v>23.65</v>
      </c>
      <c r="AX37" s="26">
        <v>179.72</v>
      </c>
      <c r="AY37" s="26">
        <v>0</v>
      </c>
      <c r="AZ37" s="26">
        <v>24.22</v>
      </c>
      <c r="BA37" s="26">
        <v>26.92</v>
      </c>
      <c r="BB37" s="26">
        <v>14.23</v>
      </c>
      <c r="BC37" s="26">
        <v>9.65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80.680000000000007</v>
      </c>
      <c r="CC37" s="25">
        <v>11.7</v>
      </c>
      <c r="CE37" s="23">
        <v>1470.83</v>
      </c>
      <c r="CG37" s="23">
        <v>2.63</v>
      </c>
      <c r="CH37" s="23">
        <v>2.52</v>
      </c>
      <c r="CI37" s="23">
        <v>2.58</v>
      </c>
      <c r="CJ37" s="23">
        <v>420.3</v>
      </c>
      <c r="CK37" s="23">
        <v>111.85</v>
      </c>
      <c r="CL37" s="23">
        <v>266.08</v>
      </c>
      <c r="CM37" s="23">
        <v>7.02</v>
      </c>
      <c r="CN37" s="23">
        <v>6.09</v>
      </c>
      <c r="CO37" s="23">
        <v>6.56</v>
      </c>
      <c r="CP37" s="23">
        <v>3</v>
      </c>
      <c r="CQ37" s="23">
        <v>0</v>
      </c>
      <c r="CR37" s="23">
        <v>7.82</v>
      </c>
    </row>
    <row r="38" spans="1:96" s="23" customFormat="1" ht="24">
      <c r="A38" s="23" t="str">
        <f>"9/2"</f>
        <v>9/2</v>
      </c>
      <c r="B38" s="24" t="s">
        <v>101</v>
      </c>
      <c r="C38" s="25" t="str">
        <f>"250"</f>
        <v>250</v>
      </c>
      <c r="D38" s="25">
        <v>10.8</v>
      </c>
      <c r="E38" s="25">
        <v>6.37</v>
      </c>
      <c r="F38" s="25">
        <v>11.32</v>
      </c>
      <c r="G38" s="25">
        <v>5.68</v>
      </c>
      <c r="H38" s="25">
        <v>36.659999999999997</v>
      </c>
      <c r="I38" s="25">
        <v>286.64795687500003</v>
      </c>
      <c r="J38" s="26">
        <v>2.78</v>
      </c>
      <c r="K38" s="26">
        <v>3.25</v>
      </c>
      <c r="L38" s="26">
        <v>0</v>
      </c>
      <c r="M38" s="26">
        <v>0</v>
      </c>
      <c r="N38" s="26">
        <v>3.7</v>
      </c>
      <c r="O38" s="26">
        <v>28.81</v>
      </c>
      <c r="P38" s="26">
        <v>4.16</v>
      </c>
      <c r="Q38" s="26">
        <v>0</v>
      </c>
      <c r="R38" s="26">
        <v>0</v>
      </c>
      <c r="S38" s="26">
        <v>0.36</v>
      </c>
      <c r="T38" s="26">
        <v>3.21</v>
      </c>
      <c r="U38" s="26">
        <v>591.49</v>
      </c>
      <c r="V38" s="26">
        <v>493.78</v>
      </c>
      <c r="W38" s="26">
        <v>40.69</v>
      </c>
      <c r="X38" s="26">
        <v>40.299999999999997</v>
      </c>
      <c r="Y38" s="26">
        <v>200.78</v>
      </c>
      <c r="Z38" s="26">
        <v>1.83</v>
      </c>
      <c r="AA38" s="26">
        <v>17.7</v>
      </c>
      <c r="AB38" s="26">
        <v>1937.6</v>
      </c>
      <c r="AC38" s="26">
        <v>433.1</v>
      </c>
      <c r="AD38" s="26">
        <v>2.95</v>
      </c>
      <c r="AE38" s="26">
        <v>0.12</v>
      </c>
      <c r="AF38" s="26">
        <v>0.11</v>
      </c>
      <c r="AG38" s="26">
        <v>3.53</v>
      </c>
      <c r="AH38" s="26">
        <v>7.08</v>
      </c>
      <c r="AI38" s="26">
        <v>6.36</v>
      </c>
      <c r="AJ38" s="26">
        <v>0</v>
      </c>
      <c r="AK38" s="26">
        <v>531.09</v>
      </c>
      <c r="AL38" s="26">
        <v>542.99</v>
      </c>
      <c r="AM38" s="26">
        <v>809.9</v>
      </c>
      <c r="AN38" s="26">
        <v>869.95</v>
      </c>
      <c r="AO38" s="26">
        <v>233.69</v>
      </c>
      <c r="AP38" s="26">
        <v>447.71</v>
      </c>
      <c r="AQ38" s="26">
        <v>56.52</v>
      </c>
      <c r="AR38" s="26">
        <v>524.36</v>
      </c>
      <c r="AS38" s="26">
        <v>199.33</v>
      </c>
      <c r="AT38" s="26">
        <v>239.35</v>
      </c>
      <c r="AU38" s="26">
        <v>345</v>
      </c>
      <c r="AV38" s="26">
        <v>256.27999999999997</v>
      </c>
      <c r="AW38" s="26">
        <v>168.63</v>
      </c>
      <c r="AX38" s="26">
        <v>1358.83</v>
      </c>
      <c r="AY38" s="26">
        <v>0</v>
      </c>
      <c r="AZ38" s="26">
        <v>373.14</v>
      </c>
      <c r="BA38" s="26">
        <v>195.37</v>
      </c>
      <c r="BB38" s="26">
        <v>335.14</v>
      </c>
      <c r="BC38" s="26">
        <v>152.13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</v>
      </c>
      <c r="BL38" s="26">
        <v>0</v>
      </c>
      <c r="BM38" s="26">
        <v>0.2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1.1599999999999999</v>
      </c>
      <c r="BT38" s="26">
        <v>0</v>
      </c>
      <c r="BU38" s="26">
        <v>0</v>
      </c>
      <c r="BV38" s="26">
        <v>3.14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309.56</v>
      </c>
      <c r="CC38" s="25">
        <v>39.81</v>
      </c>
      <c r="CE38" s="23">
        <v>340.63</v>
      </c>
      <c r="CG38" s="23">
        <v>42.66</v>
      </c>
      <c r="CH38" s="23">
        <v>23.79</v>
      </c>
      <c r="CI38" s="23">
        <v>33.229999999999997</v>
      </c>
      <c r="CJ38" s="23">
        <v>1824.21</v>
      </c>
      <c r="CK38" s="23">
        <v>880.02</v>
      </c>
      <c r="CL38" s="23">
        <v>1352.12</v>
      </c>
      <c r="CM38" s="23">
        <v>51.83</v>
      </c>
      <c r="CN38" s="23">
        <v>27.39</v>
      </c>
      <c r="CO38" s="23">
        <v>39.61</v>
      </c>
      <c r="CP38" s="23">
        <v>0</v>
      </c>
      <c r="CQ38" s="23">
        <v>1</v>
      </c>
      <c r="CR38" s="23">
        <v>24.13</v>
      </c>
    </row>
    <row r="39" spans="1:96" s="23" customFormat="1">
      <c r="A39" s="23" t="str">
        <f>"788/794"</f>
        <v>788/794</v>
      </c>
      <c r="B39" s="24" t="s">
        <v>102</v>
      </c>
      <c r="C39" s="25" t="str">
        <f>"250"</f>
        <v>250</v>
      </c>
      <c r="D39" s="25">
        <v>10.27</v>
      </c>
      <c r="E39" s="25">
        <v>0.05</v>
      </c>
      <c r="F39" s="25">
        <v>24.62</v>
      </c>
      <c r="G39" s="25">
        <v>0</v>
      </c>
      <c r="H39" s="25">
        <v>4.25</v>
      </c>
      <c r="I39" s="25">
        <v>278.77826607500003</v>
      </c>
      <c r="J39" s="26">
        <v>2.94</v>
      </c>
      <c r="K39" s="26">
        <v>0.14000000000000001</v>
      </c>
      <c r="L39" s="26">
        <v>0</v>
      </c>
      <c r="M39" s="26">
        <v>0</v>
      </c>
      <c r="N39" s="26">
        <v>4.25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0.71</v>
      </c>
      <c r="U39" s="26">
        <v>242.88</v>
      </c>
      <c r="V39" s="26">
        <v>1.7</v>
      </c>
      <c r="W39" s="26">
        <v>3.34</v>
      </c>
      <c r="X39" s="26">
        <v>0.12</v>
      </c>
      <c r="Y39" s="26">
        <v>2.04</v>
      </c>
      <c r="Z39" s="26">
        <v>0.03</v>
      </c>
      <c r="AA39" s="26">
        <v>15</v>
      </c>
      <c r="AB39" s="26">
        <v>15</v>
      </c>
      <c r="AC39" s="26">
        <v>28.13</v>
      </c>
      <c r="AD39" s="26">
        <v>0.06</v>
      </c>
      <c r="AE39" s="26">
        <v>0</v>
      </c>
      <c r="AF39" s="26">
        <v>0.01</v>
      </c>
      <c r="AG39" s="26">
        <v>0.01</v>
      </c>
      <c r="AH39" s="26">
        <v>0.01</v>
      </c>
      <c r="AI39" s="26">
        <v>0</v>
      </c>
      <c r="AJ39" s="26">
        <v>0</v>
      </c>
      <c r="AK39" s="26">
        <v>2.4700000000000002</v>
      </c>
      <c r="AL39" s="26">
        <v>2.41</v>
      </c>
      <c r="AM39" s="26">
        <v>4.47</v>
      </c>
      <c r="AN39" s="26">
        <v>2.64</v>
      </c>
      <c r="AO39" s="26">
        <v>1</v>
      </c>
      <c r="AP39" s="26">
        <v>2.76</v>
      </c>
      <c r="AQ39" s="26">
        <v>2.5299999999999998</v>
      </c>
      <c r="AR39" s="26">
        <v>2.4700000000000002</v>
      </c>
      <c r="AS39" s="26">
        <v>2.12</v>
      </c>
      <c r="AT39" s="26">
        <v>1.53</v>
      </c>
      <c r="AU39" s="26">
        <v>3.35</v>
      </c>
      <c r="AV39" s="26">
        <v>2.06</v>
      </c>
      <c r="AW39" s="26">
        <v>1.41</v>
      </c>
      <c r="AX39" s="26">
        <v>8.34</v>
      </c>
      <c r="AY39" s="26">
        <v>0</v>
      </c>
      <c r="AZ39" s="26">
        <v>2.82</v>
      </c>
      <c r="BA39" s="26">
        <v>3.17</v>
      </c>
      <c r="BB39" s="26">
        <v>2.4700000000000002</v>
      </c>
      <c r="BC39" s="26">
        <v>0.59</v>
      </c>
      <c r="BD39" s="26">
        <v>0.15</v>
      </c>
      <c r="BE39" s="26">
        <v>7.0000000000000007E-2</v>
      </c>
      <c r="BF39" s="26">
        <v>0.04</v>
      </c>
      <c r="BG39" s="26">
        <v>0.08</v>
      </c>
      <c r="BH39" s="26">
        <v>0.09</v>
      </c>
      <c r="BI39" s="26">
        <v>0.44</v>
      </c>
      <c r="BJ39" s="26">
        <v>0</v>
      </c>
      <c r="BK39" s="26">
        <v>1.21</v>
      </c>
      <c r="BL39" s="26">
        <v>0</v>
      </c>
      <c r="BM39" s="26">
        <v>0.38</v>
      </c>
      <c r="BN39" s="26">
        <v>0</v>
      </c>
      <c r="BO39" s="26">
        <v>0</v>
      </c>
      <c r="BP39" s="26">
        <v>0</v>
      </c>
      <c r="BQ39" s="26">
        <v>0.08</v>
      </c>
      <c r="BR39" s="26">
        <v>0.13</v>
      </c>
      <c r="BS39" s="26">
        <v>0.99</v>
      </c>
      <c r="BT39" s="26">
        <v>0</v>
      </c>
      <c r="BU39" s="26">
        <v>0</v>
      </c>
      <c r="BV39" s="26">
        <v>0.06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1.56</v>
      </c>
      <c r="CC39" s="25">
        <v>51.32</v>
      </c>
      <c r="CE39" s="23">
        <v>17.5</v>
      </c>
      <c r="CG39" s="23">
        <v>25</v>
      </c>
      <c r="CH39" s="23">
        <v>12.5</v>
      </c>
      <c r="CI39" s="23">
        <v>18.75</v>
      </c>
      <c r="CJ39" s="23">
        <v>2.08</v>
      </c>
      <c r="CK39" s="23">
        <v>2.08</v>
      </c>
      <c r="CL39" s="23">
        <v>2.08</v>
      </c>
      <c r="CM39" s="23">
        <v>0</v>
      </c>
      <c r="CN39" s="23">
        <v>0</v>
      </c>
      <c r="CO39" s="23">
        <v>0</v>
      </c>
      <c r="CP39" s="23">
        <v>0</v>
      </c>
      <c r="CQ39" s="23">
        <v>0.63</v>
      </c>
      <c r="CR39" s="23">
        <v>31.1</v>
      </c>
    </row>
    <row r="40" spans="1:96" s="23" customFormat="1">
      <c r="A40" s="23" t="str">
        <f>"2"</f>
        <v>2</v>
      </c>
      <c r="B40" s="24" t="s">
        <v>96</v>
      </c>
      <c r="C40" s="25" t="str">
        <f>"31,3"</f>
        <v>31,3</v>
      </c>
      <c r="D40" s="25">
        <v>2.0699999999999998</v>
      </c>
      <c r="E40" s="25">
        <v>0</v>
      </c>
      <c r="F40" s="25">
        <v>0.21</v>
      </c>
      <c r="G40" s="25">
        <v>0.21</v>
      </c>
      <c r="H40" s="25">
        <v>14.68</v>
      </c>
      <c r="I40" s="25">
        <v>70.081012999999999</v>
      </c>
      <c r="J40" s="26">
        <v>0</v>
      </c>
      <c r="K40" s="26">
        <v>0</v>
      </c>
      <c r="L40" s="26">
        <v>0</v>
      </c>
      <c r="M40" s="26">
        <v>0</v>
      </c>
      <c r="N40" s="26">
        <v>0.34</v>
      </c>
      <c r="O40" s="26">
        <v>14.27</v>
      </c>
      <c r="P40" s="26">
        <v>0.06</v>
      </c>
      <c r="Q40" s="26">
        <v>0</v>
      </c>
      <c r="R40" s="26">
        <v>0</v>
      </c>
      <c r="S40" s="26">
        <v>0</v>
      </c>
      <c r="T40" s="26">
        <v>0.56000000000000005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99.94</v>
      </c>
      <c r="AL40" s="26">
        <v>104.02</v>
      </c>
      <c r="AM40" s="26">
        <v>159.30000000000001</v>
      </c>
      <c r="AN40" s="26">
        <v>52.83</v>
      </c>
      <c r="AO40" s="26">
        <v>31.32</v>
      </c>
      <c r="AP40" s="26">
        <v>62.63</v>
      </c>
      <c r="AQ40" s="26">
        <v>23.69</v>
      </c>
      <c r="AR40" s="26">
        <v>113.28</v>
      </c>
      <c r="AS40" s="26">
        <v>70.260000000000005</v>
      </c>
      <c r="AT40" s="26">
        <v>98.03</v>
      </c>
      <c r="AU40" s="26">
        <v>80.88</v>
      </c>
      <c r="AV40" s="26">
        <v>42.48</v>
      </c>
      <c r="AW40" s="26">
        <v>75.16</v>
      </c>
      <c r="AX40" s="26">
        <v>628.49</v>
      </c>
      <c r="AY40" s="26">
        <v>0</v>
      </c>
      <c r="AZ40" s="26">
        <v>204.78</v>
      </c>
      <c r="BA40" s="26">
        <v>89.05</v>
      </c>
      <c r="BB40" s="26">
        <v>59.09</v>
      </c>
      <c r="BC40" s="26">
        <v>46.84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0.09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12.24</v>
      </c>
      <c r="CC40" s="25">
        <v>1.75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1.46</v>
      </c>
    </row>
    <row r="41" spans="1:96" s="23" customFormat="1">
      <c r="A41" s="23" t="str">
        <f>"3"</f>
        <v>3</v>
      </c>
      <c r="B41" s="24" t="s">
        <v>103</v>
      </c>
      <c r="C41" s="25" t="str">
        <f>"20"</f>
        <v>20</v>
      </c>
      <c r="D41" s="25">
        <v>1.32</v>
      </c>
      <c r="E41" s="25">
        <v>0</v>
      </c>
      <c r="F41" s="25">
        <v>0.24</v>
      </c>
      <c r="G41" s="25">
        <v>0.24</v>
      </c>
      <c r="H41" s="25">
        <v>8.34</v>
      </c>
      <c r="I41" s="25">
        <v>38.675999999999995</v>
      </c>
      <c r="J41" s="26">
        <v>0.04</v>
      </c>
      <c r="K41" s="26">
        <v>0</v>
      </c>
      <c r="L41" s="26">
        <v>0</v>
      </c>
      <c r="M41" s="26">
        <v>0</v>
      </c>
      <c r="N41" s="26">
        <v>0.24</v>
      </c>
      <c r="O41" s="26">
        <v>6.44</v>
      </c>
      <c r="P41" s="26">
        <v>1.66</v>
      </c>
      <c r="Q41" s="26">
        <v>0</v>
      </c>
      <c r="R41" s="26">
        <v>0</v>
      </c>
      <c r="S41" s="26">
        <v>0.2</v>
      </c>
      <c r="T41" s="26">
        <v>0.5</v>
      </c>
      <c r="U41" s="26">
        <v>122</v>
      </c>
      <c r="V41" s="26">
        <v>49</v>
      </c>
      <c r="W41" s="26">
        <v>7</v>
      </c>
      <c r="X41" s="26">
        <v>9.4</v>
      </c>
      <c r="Y41" s="26">
        <v>31.6</v>
      </c>
      <c r="Z41" s="26">
        <v>0.78</v>
      </c>
      <c r="AA41" s="26">
        <v>0</v>
      </c>
      <c r="AB41" s="26">
        <v>1</v>
      </c>
      <c r="AC41" s="26">
        <v>0.2</v>
      </c>
      <c r="AD41" s="26">
        <v>0.28000000000000003</v>
      </c>
      <c r="AE41" s="26">
        <v>0.04</v>
      </c>
      <c r="AF41" s="26">
        <v>0.02</v>
      </c>
      <c r="AG41" s="26">
        <v>0.14000000000000001</v>
      </c>
      <c r="AH41" s="26">
        <v>0.4</v>
      </c>
      <c r="AI41" s="26">
        <v>0</v>
      </c>
      <c r="AJ41" s="26">
        <v>0</v>
      </c>
      <c r="AK41" s="26">
        <v>0</v>
      </c>
      <c r="AL41" s="26">
        <v>0</v>
      </c>
      <c r="AM41" s="26">
        <v>85.4</v>
      </c>
      <c r="AN41" s="26">
        <v>44.6</v>
      </c>
      <c r="AO41" s="26">
        <v>18.600000000000001</v>
      </c>
      <c r="AP41" s="26">
        <v>39.6</v>
      </c>
      <c r="AQ41" s="26">
        <v>16</v>
      </c>
      <c r="AR41" s="26">
        <v>74.2</v>
      </c>
      <c r="AS41" s="26">
        <v>59.4</v>
      </c>
      <c r="AT41" s="26">
        <v>58.2</v>
      </c>
      <c r="AU41" s="26">
        <v>92.8</v>
      </c>
      <c r="AV41" s="26">
        <v>24.8</v>
      </c>
      <c r="AW41" s="26">
        <v>62</v>
      </c>
      <c r="AX41" s="26">
        <v>305.8</v>
      </c>
      <c r="AY41" s="26">
        <v>0</v>
      </c>
      <c r="AZ41" s="26">
        <v>105.2</v>
      </c>
      <c r="BA41" s="26">
        <v>58.2</v>
      </c>
      <c r="BB41" s="26">
        <v>36</v>
      </c>
      <c r="BC41" s="26">
        <v>26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9.4</v>
      </c>
      <c r="CC41" s="25">
        <v>1.1599999999999999</v>
      </c>
      <c r="CE41" s="23">
        <v>0.17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0.97</v>
      </c>
    </row>
    <row r="42" spans="1:96" s="19" customFormat="1">
      <c r="A42" s="19" t="str">
        <f>"6/10"</f>
        <v>6/10</v>
      </c>
      <c r="B42" s="20" t="s">
        <v>104</v>
      </c>
      <c r="C42" s="21" t="str">
        <f>"200"</f>
        <v>200</v>
      </c>
      <c r="D42" s="21">
        <v>1.02</v>
      </c>
      <c r="E42" s="21">
        <v>0</v>
      </c>
      <c r="F42" s="21">
        <v>0.06</v>
      </c>
      <c r="G42" s="21">
        <v>0.06</v>
      </c>
      <c r="H42" s="21">
        <v>18.29</v>
      </c>
      <c r="I42" s="21">
        <v>69.016159999999999</v>
      </c>
      <c r="J42" s="22">
        <v>0.02</v>
      </c>
      <c r="K42" s="22">
        <v>0</v>
      </c>
      <c r="L42" s="22">
        <v>0</v>
      </c>
      <c r="M42" s="22">
        <v>0</v>
      </c>
      <c r="N42" s="22">
        <v>14.3</v>
      </c>
      <c r="O42" s="22">
        <v>0.56999999999999995</v>
      </c>
      <c r="P42" s="22">
        <v>3.42</v>
      </c>
      <c r="Q42" s="22">
        <v>0</v>
      </c>
      <c r="R42" s="22">
        <v>0</v>
      </c>
      <c r="S42" s="22">
        <v>0.3</v>
      </c>
      <c r="T42" s="22">
        <v>0.81</v>
      </c>
      <c r="U42" s="22">
        <v>3.42</v>
      </c>
      <c r="V42" s="22">
        <v>340.11</v>
      </c>
      <c r="W42" s="22">
        <v>31.19</v>
      </c>
      <c r="X42" s="22">
        <v>19.95</v>
      </c>
      <c r="Y42" s="22">
        <v>27.16</v>
      </c>
      <c r="Z42" s="22">
        <v>0.64</v>
      </c>
      <c r="AA42" s="22">
        <v>0</v>
      </c>
      <c r="AB42" s="22">
        <v>630</v>
      </c>
      <c r="AC42" s="22">
        <v>116.6</v>
      </c>
      <c r="AD42" s="22">
        <v>1.1000000000000001</v>
      </c>
      <c r="AE42" s="22">
        <v>0.02</v>
      </c>
      <c r="AF42" s="22">
        <v>0.04</v>
      </c>
      <c r="AG42" s="22">
        <v>0.51</v>
      </c>
      <c r="AH42" s="22">
        <v>0.78</v>
      </c>
      <c r="AI42" s="22">
        <v>0.32</v>
      </c>
      <c r="AJ42" s="22">
        <v>0</v>
      </c>
      <c r="AK42" s="22">
        <v>0.01</v>
      </c>
      <c r="AL42" s="22">
        <v>0.01</v>
      </c>
      <c r="AM42" s="22">
        <v>0.01</v>
      </c>
      <c r="AN42" s="22">
        <v>0.02</v>
      </c>
      <c r="AO42" s="22">
        <v>0</v>
      </c>
      <c r="AP42" s="22">
        <v>0.01</v>
      </c>
      <c r="AQ42" s="22">
        <v>0</v>
      </c>
      <c r="AR42" s="22">
        <v>0.01</v>
      </c>
      <c r="AS42" s="22">
        <v>0.01</v>
      </c>
      <c r="AT42" s="22">
        <v>0.01</v>
      </c>
      <c r="AU42" s="22">
        <v>0.06</v>
      </c>
      <c r="AV42" s="22">
        <v>0</v>
      </c>
      <c r="AW42" s="22">
        <v>0.01</v>
      </c>
      <c r="AX42" s="22">
        <v>0.03</v>
      </c>
      <c r="AY42" s="22">
        <v>0</v>
      </c>
      <c r="AZ42" s="22">
        <v>0.02</v>
      </c>
      <c r="BA42" s="22">
        <v>0.01</v>
      </c>
      <c r="BB42" s="22">
        <v>0.01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0.01</v>
      </c>
      <c r="BT42" s="22">
        <v>0</v>
      </c>
      <c r="BU42" s="22">
        <v>0</v>
      </c>
      <c r="BV42" s="22">
        <v>0.01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214.01</v>
      </c>
      <c r="CC42" s="21">
        <v>4.7699999999999996</v>
      </c>
      <c r="CE42" s="19">
        <v>105</v>
      </c>
      <c r="CG42" s="19">
        <v>0.72</v>
      </c>
      <c r="CH42" s="19">
        <v>0.72</v>
      </c>
      <c r="CI42" s="19">
        <v>0.72</v>
      </c>
      <c r="CJ42" s="19">
        <v>77.08</v>
      </c>
      <c r="CK42" s="19">
        <v>30.37</v>
      </c>
      <c r="CL42" s="19">
        <v>53.73</v>
      </c>
      <c r="CM42" s="19">
        <v>7.7</v>
      </c>
      <c r="CN42" s="19">
        <v>4.55</v>
      </c>
      <c r="CO42" s="19">
        <v>6.12</v>
      </c>
      <c r="CP42" s="19">
        <v>5</v>
      </c>
      <c r="CQ42" s="19">
        <v>0</v>
      </c>
      <c r="CR42" s="19">
        <v>2.89</v>
      </c>
    </row>
    <row r="43" spans="1:96" s="27" customFormat="1" ht="11.4">
      <c r="B43" s="28" t="s">
        <v>112</v>
      </c>
      <c r="C43" s="29"/>
      <c r="D43" s="29">
        <v>26.5</v>
      </c>
      <c r="E43" s="29">
        <v>6.42</v>
      </c>
      <c r="F43" s="29">
        <v>42.46</v>
      </c>
      <c r="G43" s="29">
        <v>12.2</v>
      </c>
      <c r="H43" s="29">
        <v>93.93</v>
      </c>
      <c r="I43" s="29">
        <v>843.32</v>
      </c>
      <c r="J43" s="30">
        <v>6.55</v>
      </c>
      <c r="K43" s="30">
        <v>7.29</v>
      </c>
      <c r="L43" s="30">
        <v>0</v>
      </c>
      <c r="M43" s="30">
        <v>0</v>
      </c>
      <c r="N43" s="30">
        <v>32.19</v>
      </c>
      <c r="O43" s="30">
        <v>50.37</v>
      </c>
      <c r="P43" s="30">
        <v>11.37</v>
      </c>
      <c r="Q43" s="30">
        <v>0</v>
      </c>
      <c r="R43" s="30">
        <v>0</v>
      </c>
      <c r="S43" s="30">
        <v>1.21</v>
      </c>
      <c r="T43" s="30">
        <v>6.61</v>
      </c>
      <c r="U43" s="30">
        <v>979.57</v>
      </c>
      <c r="V43" s="30">
        <v>1078</v>
      </c>
      <c r="W43" s="30">
        <v>104.82</v>
      </c>
      <c r="X43" s="30">
        <v>99.2</v>
      </c>
      <c r="Y43" s="30">
        <v>303.95</v>
      </c>
      <c r="Z43" s="30">
        <v>4.17</v>
      </c>
      <c r="AA43" s="30">
        <v>32.700000000000003</v>
      </c>
      <c r="AB43" s="30">
        <v>11408.6</v>
      </c>
      <c r="AC43" s="30">
        <v>2078.88</v>
      </c>
      <c r="AD43" s="30">
        <v>7.37</v>
      </c>
      <c r="AE43" s="30">
        <v>0.22</v>
      </c>
      <c r="AF43" s="30">
        <v>0.22</v>
      </c>
      <c r="AG43" s="30">
        <v>4.97</v>
      </c>
      <c r="AH43" s="30">
        <v>9.17</v>
      </c>
      <c r="AI43" s="30">
        <v>12.02</v>
      </c>
      <c r="AJ43" s="30">
        <v>0</v>
      </c>
      <c r="AK43" s="30">
        <v>667.11</v>
      </c>
      <c r="AL43" s="30">
        <v>677.31</v>
      </c>
      <c r="AM43" s="30">
        <v>1094.58</v>
      </c>
      <c r="AN43" s="30">
        <v>1000.97</v>
      </c>
      <c r="AO43" s="30">
        <v>291.72000000000003</v>
      </c>
      <c r="AP43" s="30">
        <v>578.07000000000005</v>
      </c>
      <c r="AQ43" s="30">
        <v>105.12</v>
      </c>
      <c r="AR43" s="30">
        <v>738.6</v>
      </c>
      <c r="AS43" s="30">
        <v>369.23</v>
      </c>
      <c r="AT43" s="30">
        <v>428.92</v>
      </c>
      <c r="AU43" s="30">
        <v>634.29999999999995</v>
      </c>
      <c r="AV43" s="30">
        <v>337.08</v>
      </c>
      <c r="AW43" s="30">
        <v>330.85</v>
      </c>
      <c r="AX43" s="30">
        <v>2481.21</v>
      </c>
      <c r="AY43" s="30">
        <v>0</v>
      </c>
      <c r="AZ43" s="30">
        <v>710.17</v>
      </c>
      <c r="BA43" s="30">
        <v>372.73</v>
      </c>
      <c r="BB43" s="30">
        <v>446.93</v>
      </c>
      <c r="BC43" s="30">
        <v>235.21</v>
      </c>
      <c r="BD43" s="30">
        <v>0.15</v>
      </c>
      <c r="BE43" s="30">
        <v>7.0000000000000007E-2</v>
      </c>
      <c r="BF43" s="30">
        <v>0.04</v>
      </c>
      <c r="BG43" s="30">
        <v>0.08</v>
      </c>
      <c r="BH43" s="30">
        <v>0.09</v>
      </c>
      <c r="BI43" s="30">
        <v>0.44</v>
      </c>
      <c r="BJ43" s="30">
        <v>0</v>
      </c>
      <c r="BK43" s="30">
        <v>2.0299999999999998</v>
      </c>
      <c r="BL43" s="30">
        <v>0</v>
      </c>
      <c r="BM43" s="30">
        <v>0.82</v>
      </c>
      <c r="BN43" s="30">
        <v>0.03</v>
      </c>
      <c r="BO43" s="30">
        <v>7.0000000000000007E-2</v>
      </c>
      <c r="BP43" s="30">
        <v>0</v>
      </c>
      <c r="BQ43" s="30">
        <v>0.08</v>
      </c>
      <c r="BR43" s="30">
        <v>0.13</v>
      </c>
      <c r="BS43" s="30">
        <v>3.6</v>
      </c>
      <c r="BT43" s="30">
        <v>0</v>
      </c>
      <c r="BU43" s="30">
        <v>0</v>
      </c>
      <c r="BV43" s="30">
        <v>6.85</v>
      </c>
      <c r="BW43" s="30">
        <v>0.03</v>
      </c>
      <c r="BX43" s="30">
        <v>0</v>
      </c>
      <c r="BY43" s="30">
        <v>0</v>
      </c>
      <c r="BZ43" s="30">
        <v>0</v>
      </c>
      <c r="CA43" s="30">
        <v>0</v>
      </c>
      <c r="CB43" s="30">
        <v>627.45000000000005</v>
      </c>
      <c r="CC43" s="29">
        <f>SUM($CC$36:$CC$42)</f>
        <v>110.51</v>
      </c>
      <c r="CD43" s="27">
        <f>$I$43/$I$47*100</f>
        <v>30.664063210178206</v>
      </c>
      <c r="CE43" s="27">
        <v>1934.13</v>
      </c>
      <c r="CG43" s="27">
        <v>71.010000000000005</v>
      </c>
      <c r="CH43" s="27">
        <v>39.53</v>
      </c>
      <c r="CI43" s="27">
        <v>55.27</v>
      </c>
      <c r="CJ43" s="27">
        <v>3039.16</v>
      </c>
      <c r="CK43" s="27">
        <v>1299.97</v>
      </c>
      <c r="CL43" s="27">
        <v>2169.5700000000002</v>
      </c>
      <c r="CM43" s="27">
        <v>72.28</v>
      </c>
      <c r="CN43" s="27">
        <v>43.76</v>
      </c>
      <c r="CO43" s="27">
        <v>58.02</v>
      </c>
      <c r="CP43" s="27">
        <v>8</v>
      </c>
      <c r="CQ43" s="27">
        <v>1.63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"150"</f>
        <v>150</v>
      </c>
      <c r="D45" s="21">
        <v>0.6</v>
      </c>
      <c r="E45" s="21">
        <v>0</v>
      </c>
      <c r="F45" s="21">
        <v>0.6</v>
      </c>
      <c r="G45" s="21">
        <v>0.6</v>
      </c>
      <c r="H45" s="21">
        <v>17.399999999999999</v>
      </c>
      <c r="I45" s="21">
        <v>73.02</v>
      </c>
      <c r="J45" s="22">
        <v>0.15</v>
      </c>
      <c r="K45" s="22">
        <v>0</v>
      </c>
      <c r="L45" s="22">
        <v>0</v>
      </c>
      <c r="M45" s="22">
        <v>0</v>
      </c>
      <c r="N45" s="22">
        <v>13.5</v>
      </c>
      <c r="O45" s="22">
        <v>1.2</v>
      </c>
      <c r="P45" s="22">
        <v>2.7</v>
      </c>
      <c r="Q45" s="22">
        <v>0</v>
      </c>
      <c r="R45" s="22">
        <v>0</v>
      </c>
      <c r="S45" s="22">
        <v>1.2</v>
      </c>
      <c r="T45" s="22">
        <v>0.75</v>
      </c>
      <c r="U45" s="22">
        <v>39</v>
      </c>
      <c r="V45" s="22">
        <v>417</v>
      </c>
      <c r="W45" s="22">
        <v>24</v>
      </c>
      <c r="X45" s="22">
        <v>13.5</v>
      </c>
      <c r="Y45" s="22">
        <v>16.5</v>
      </c>
      <c r="Z45" s="22">
        <v>3.3</v>
      </c>
      <c r="AA45" s="22">
        <v>0</v>
      </c>
      <c r="AB45" s="22">
        <v>45</v>
      </c>
      <c r="AC45" s="22">
        <v>7.5</v>
      </c>
      <c r="AD45" s="22">
        <v>0.3</v>
      </c>
      <c r="AE45" s="22">
        <v>0.05</v>
      </c>
      <c r="AF45" s="22">
        <v>0.03</v>
      </c>
      <c r="AG45" s="22">
        <v>0.45</v>
      </c>
      <c r="AH45" s="22">
        <v>0.6</v>
      </c>
      <c r="AI45" s="22">
        <v>15</v>
      </c>
      <c r="AJ45" s="22">
        <v>0</v>
      </c>
      <c r="AK45" s="22">
        <v>18</v>
      </c>
      <c r="AL45" s="22">
        <v>19.5</v>
      </c>
      <c r="AM45" s="22">
        <v>28.5</v>
      </c>
      <c r="AN45" s="22">
        <v>27</v>
      </c>
      <c r="AO45" s="22">
        <v>4.5</v>
      </c>
      <c r="AP45" s="22">
        <v>16.5</v>
      </c>
      <c r="AQ45" s="22">
        <v>4.5</v>
      </c>
      <c r="AR45" s="22">
        <v>13.5</v>
      </c>
      <c r="AS45" s="22">
        <v>25.5</v>
      </c>
      <c r="AT45" s="22">
        <v>15</v>
      </c>
      <c r="AU45" s="22">
        <v>117</v>
      </c>
      <c r="AV45" s="22">
        <v>10.5</v>
      </c>
      <c r="AW45" s="22">
        <v>21</v>
      </c>
      <c r="AX45" s="22">
        <v>63</v>
      </c>
      <c r="AY45" s="22">
        <v>0</v>
      </c>
      <c r="AZ45" s="22">
        <v>19.5</v>
      </c>
      <c r="BA45" s="22">
        <v>24</v>
      </c>
      <c r="BB45" s="22">
        <v>9</v>
      </c>
      <c r="BC45" s="22">
        <v>7.5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129.44999999999999</v>
      </c>
      <c r="CC45" s="21">
        <v>19.8</v>
      </c>
      <c r="CE45" s="19">
        <v>7.5</v>
      </c>
      <c r="CG45" s="19">
        <v>3</v>
      </c>
      <c r="CH45" s="19">
        <v>3</v>
      </c>
      <c r="CI45" s="19">
        <v>3</v>
      </c>
      <c r="CJ45" s="19">
        <v>225</v>
      </c>
      <c r="CK45" s="19">
        <v>225</v>
      </c>
      <c r="CL45" s="19">
        <v>225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16.5</v>
      </c>
    </row>
    <row r="46" spans="1:96" s="27" customFormat="1" ht="11.4">
      <c r="B46" s="28" t="s">
        <v>114</v>
      </c>
      <c r="C46" s="29"/>
      <c r="D46" s="29">
        <v>0.6</v>
      </c>
      <c r="E46" s="29">
        <v>0</v>
      </c>
      <c r="F46" s="29">
        <v>0.6</v>
      </c>
      <c r="G46" s="29">
        <v>0.6</v>
      </c>
      <c r="H46" s="29">
        <v>17.399999999999999</v>
      </c>
      <c r="I46" s="29">
        <v>73.02</v>
      </c>
      <c r="J46" s="30">
        <v>0.15</v>
      </c>
      <c r="K46" s="30">
        <v>0</v>
      </c>
      <c r="L46" s="30">
        <v>0</v>
      </c>
      <c r="M46" s="30">
        <v>0</v>
      </c>
      <c r="N46" s="30">
        <v>13.5</v>
      </c>
      <c r="O46" s="30">
        <v>1.2</v>
      </c>
      <c r="P46" s="30">
        <v>2.7</v>
      </c>
      <c r="Q46" s="30">
        <v>0</v>
      </c>
      <c r="R46" s="30">
        <v>0</v>
      </c>
      <c r="S46" s="30">
        <v>1.2</v>
      </c>
      <c r="T46" s="30">
        <v>0.75</v>
      </c>
      <c r="U46" s="30">
        <v>39</v>
      </c>
      <c r="V46" s="30">
        <v>417</v>
      </c>
      <c r="W46" s="30">
        <v>24</v>
      </c>
      <c r="X46" s="30">
        <v>13.5</v>
      </c>
      <c r="Y46" s="30">
        <v>16.5</v>
      </c>
      <c r="Z46" s="30">
        <v>3.3</v>
      </c>
      <c r="AA46" s="30">
        <v>0</v>
      </c>
      <c r="AB46" s="30">
        <v>45</v>
      </c>
      <c r="AC46" s="30">
        <v>7.5</v>
      </c>
      <c r="AD46" s="30">
        <v>0.3</v>
      </c>
      <c r="AE46" s="30">
        <v>0.05</v>
      </c>
      <c r="AF46" s="30">
        <v>0.03</v>
      </c>
      <c r="AG46" s="30">
        <v>0.45</v>
      </c>
      <c r="AH46" s="30">
        <v>0.6</v>
      </c>
      <c r="AI46" s="30">
        <v>15</v>
      </c>
      <c r="AJ46" s="30">
        <v>0</v>
      </c>
      <c r="AK46" s="30">
        <v>18</v>
      </c>
      <c r="AL46" s="30">
        <v>19.5</v>
      </c>
      <c r="AM46" s="30">
        <v>28.5</v>
      </c>
      <c r="AN46" s="30">
        <v>27</v>
      </c>
      <c r="AO46" s="30">
        <v>4.5</v>
      </c>
      <c r="AP46" s="30">
        <v>16.5</v>
      </c>
      <c r="AQ46" s="30">
        <v>4.5</v>
      </c>
      <c r="AR46" s="30">
        <v>13.5</v>
      </c>
      <c r="AS46" s="30">
        <v>25.5</v>
      </c>
      <c r="AT46" s="30">
        <v>15</v>
      </c>
      <c r="AU46" s="30">
        <v>117</v>
      </c>
      <c r="AV46" s="30">
        <v>10.5</v>
      </c>
      <c r="AW46" s="30">
        <v>21</v>
      </c>
      <c r="AX46" s="30">
        <v>63</v>
      </c>
      <c r="AY46" s="30">
        <v>0</v>
      </c>
      <c r="AZ46" s="30">
        <v>19.5</v>
      </c>
      <c r="BA46" s="30">
        <v>24</v>
      </c>
      <c r="BB46" s="30">
        <v>9</v>
      </c>
      <c r="BC46" s="30">
        <v>7.5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129.44999999999999</v>
      </c>
      <c r="CC46" s="29">
        <f>SUM($CC$44:$CC$45)</f>
        <v>19.8</v>
      </c>
      <c r="CD46" s="27">
        <f>$I$46/$I$47*100</f>
        <v>2.6550892847403267</v>
      </c>
      <c r="CE46" s="27">
        <v>7.5</v>
      </c>
      <c r="CG46" s="27">
        <v>3</v>
      </c>
      <c r="CH46" s="27">
        <v>3</v>
      </c>
      <c r="CI46" s="27">
        <v>3</v>
      </c>
      <c r="CJ46" s="27">
        <v>225</v>
      </c>
      <c r="CK46" s="27">
        <v>225</v>
      </c>
      <c r="CL46" s="27">
        <v>225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93.1</v>
      </c>
      <c r="E47" s="29">
        <v>45.13</v>
      </c>
      <c r="F47" s="29">
        <v>124.3</v>
      </c>
      <c r="G47" s="29">
        <v>24.17</v>
      </c>
      <c r="H47" s="29">
        <v>327.14</v>
      </c>
      <c r="I47" s="29">
        <v>2750.19</v>
      </c>
      <c r="J47" s="30">
        <v>35.909999999999997</v>
      </c>
      <c r="K47" s="30">
        <v>12.8</v>
      </c>
      <c r="L47" s="30">
        <v>0</v>
      </c>
      <c r="M47" s="30">
        <v>0</v>
      </c>
      <c r="N47" s="30">
        <v>123.6</v>
      </c>
      <c r="O47" s="30">
        <v>174.49</v>
      </c>
      <c r="P47" s="30">
        <v>29.04</v>
      </c>
      <c r="Q47" s="30">
        <v>0</v>
      </c>
      <c r="R47" s="30">
        <v>0</v>
      </c>
      <c r="S47" s="30">
        <v>5.29</v>
      </c>
      <c r="T47" s="30">
        <v>21.4</v>
      </c>
      <c r="U47" s="30">
        <v>2878.23</v>
      </c>
      <c r="V47" s="30">
        <v>3555.44</v>
      </c>
      <c r="W47" s="30">
        <v>840.51</v>
      </c>
      <c r="X47" s="30">
        <v>314.76</v>
      </c>
      <c r="Y47" s="30">
        <v>1329.74</v>
      </c>
      <c r="Z47" s="30">
        <v>19.73</v>
      </c>
      <c r="AA47" s="30">
        <v>491.2</v>
      </c>
      <c r="AB47" s="30">
        <v>19193.5</v>
      </c>
      <c r="AC47" s="30">
        <v>4135.05</v>
      </c>
      <c r="AD47" s="30">
        <v>15.07</v>
      </c>
      <c r="AE47" s="30">
        <v>0.84</v>
      </c>
      <c r="AF47" s="30">
        <v>1.52</v>
      </c>
      <c r="AG47" s="30">
        <v>11.37</v>
      </c>
      <c r="AH47" s="30">
        <v>30.12</v>
      </c>
      <c r="AI47" s="30">
        <v>52.26</v>
      </c>
      <c r="AJ47" s="30">
        <v>0</v>
      </c>
      <c r="AK47" s="30">
        <v>3819.57</v>
      </c>
      <c r="AL47" s="30">
        <v>3374.57</v>
      </c>
      <c r="AM47" s="30">
        <v>6025.99</v>
      </c>
      <c r="AN47" s="30">
        <v>4484.88</v>
      </c>
      <c r="AO47" s="30">
        <v>1740.81</v>
      </c>
      <c r="AP47" s="30">
        <v>2939.05</v>
      </c>
      <c r="AQ47" s="30">
        <v>927.39</v>
      </c>
      <c r="AR47" s="30">
        <v>3625.37</v>
      </c>
      <c r="AS47" s="30">
        <v>2644.87</v>
      </c>
      <c r="AT47" s="30">
        <v>2711.25</v>
      </c>
      <c r="AU47" s="30">
        <v>4144.67</v>
      </c>
      <c r="AV47" s="30">
        <v>1707.97</v>
      </c>
      <c r="AW47" s="30">
        <v>1753.31</v>
      </c>
      <c r="AX47" s="30">
        <v>10964.77</v>
      </c>
      <c r="AY47" s="30">
        <v>21.39</v>
      </c>
      <c r="AZ47" s="30">
        <v>3303.78</v>
      </c>
      <c r="BA47" s="30">
        <v>2978.9</v>
      </c>
      <c r="BB47" s="30">
        <v>2731.81</v>
      </c>
      <c r="BC47" s="30">
        <v>1226.95</v>
      </c>
      <c r="BD47" s="30">
        <v>0.88</v>
      </c>
      <c r="BE47" s="30">
        <v>0.33</v>
      </c>
      <c r="BF47" s="30">
        <v>0.27</v>
      </c>
      <c r="BG47" s="30">
        <v>0.72</v>
      </c>
      <c r="BH47" s="30">
        <v>0.8</v>
      </c>
      <c r="BI47" s="30">
        <v>2.74</v>
      </c>
      <c r="BJ47" s="30">
        <v>0.06</v>
      </c>
      <c r="BK47" s="30">
        <v>9.43</v>
      </c>
      <c r="BL47" s="30">
        <v>0.04</v>
      </c>
      <c r="BM47" s="30">
        <v>3.49</v>
      </c>
      <c r="BN47" s="30">
        <v>0.11</v>
      </c>
      <c r="BO47" s="30">
        <v>0.12</v>
      </c>
      <c r="BP47" s="30">
        <v>0</v>
      </c>
      <c r="BQ47" s="30">
        <v>0.44</v>
      </c>
      <c r="BR47" s="30">
        <v>0.84</v>
      </c>
      <c r="BS47" s="30">
        <v>11.79</v>
      </c>
      <c r="BT47" s="30">
        <v>0</v>
      </c>
      <c r="BU47" s="30">
        <v>0</v>
      </c>
      <c r="BV47" s="30">
        <v>12.96</v>
      </c>
      <c r="BW47" s="30">
        <v>0.1</v>
      </c>
      <c r="BX47" s="30">
        <v>0</v>
      </c>
      <c r="BY47" s="30">
        <v>0</v>
      </c>
      <c r="BZ47" s="30">
        <v>0</v>
      </c>
      <c r="CA47" s="30">
        <v>0</v>
      </c>
      <c r="CB47" s="30">
        <v>2240.4699999999998</v>
      </c>
      <c r="CC47" s="29">
        <v>411</v>
      </c>
      <c r="CE47" s="27">
        <v>3690.12</v>
      </c>
      <c r="CG47" s="27">
        <v>241.22</v>
      </c>
      <c r="CH47" s="27">
        <v>140.38</v>
      </c>
      <c r="CI47" s="27">
        <v>190.8</v>
      </c>
      <c r="CJ47" s="27">
        <v>13014.78</v>
      </c>
      <c r="CK47" s="27">
        <v>6090.83</v>
      </c>
      <c r="CL47" s="27">
        <v>9552.81</v>
      </c>
      <c r="CM47" s="27">
        <v>229.81</v>
      </c>
      <c r="CN47" s="27">
        <v>135.80000000000001</v>
      </c>
      <c r="CO47" s="27">
        <v>182.81</v>
      </c>
      <c r="CP47" s="27">
        <v>37.03</v>
      </c>
      <c r="CQ47" s="27">
        <v>4.18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14</v>
      </c>
      <c r="E49" s="16"/>
      <c r="F49" s="16">
        <v>42</v>
      </c>
      <c r="G49" s="16"/>
      <c r="H49" s="16">
        <v>44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150</v>
      </c>
      <c r="F29" s="43">
        <v>19.8</v>
      </c>
      <c r="G29" s="42">
        <v>73.02</v>
      </c>
      <c r="H29" s="42">
        <v>0.6</v>
      </c>
      <c r="I29" s="42">
        <v>0.6</v>
      </c>
      <c r="J29" s="44">
        <v>17.399999999999999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45385.326412037037</v>
      </c>
      <c r="C1">
        <f>YEAR(Дата_Сост)</f>
        <v>2024</v>
      </c>
      <c r="D1">
        <f>MONTH(Дата_Сост)</f>
        <v>4</v>
      </c>
      <c r="E1">
        <f>DAY(Дата_Сост)</f>
        <v>3</v>
      </c>
    </row>
    <row r="2" spans="1:5">
      <c r="A2" t="s">
        <v>82</v>
      </c>
      <c r="B2" s="2">
        <v>45370.532650462963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2024-03-19T08:32:51Z</dcterms:modified>
</cp:coreProperties>
</file>