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8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'08.04.2024'!$A$3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<sst xmlns="http://schemas.openxmlformats.org/spreadsheetml/2006/main" count="187" uniqueCount="157">
  <si>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</si>
  <si>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</si>
  <si>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</si>
  <si>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</si>
  <si>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</si>
  <si>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</si>
  <si>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</si>
  <si>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</si>
  <si>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</si>
  <si>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</si>
  <si>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</si>
  <si>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</si>
  <si>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</si>
  <si>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</si>
  <si>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</si>
  <si>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</si>
  <si>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</si>
  <si>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</si>
  <si>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</si>
  <si>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</si>
  <si>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</si>
  <si>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</si>
  <si>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</si>
  <si>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</si>
  <si>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</si>
  <si>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</si>
  <si>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</si>
  <si>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</si>
  <si>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</si>
  <si>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</si>
  <si>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</si>
  <si>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</si>
  <si>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</si>
  <si>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</si>
  <si>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</si>
  <si>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</si>
  <si>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</si>
  <si>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</si>
  <si>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</si>
  <si>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</si>
  <si>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</si>
  <si>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</si>
  <si>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</si>
  <si>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</si>
  <si>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</si>
  <si>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</si>
  <si>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</si>
  <si>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</si>
  <si>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</si>
  <si>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</si>
  <si>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</si>
  <si>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</si>
  <si>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</si>
  <si>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</si>
  <si>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</si>
  <si>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</si>
  <si>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</si>
  <si>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</si>
  <si>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</si>
  <si>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</si>
  <si>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</si>
  <si>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</si>
  <si>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</si>
  <si>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</si>
  <si>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</si>
  <si>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</si>
  <si>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</si>
  <si>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</si>
  <si>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</si>
  <si>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</si>
  <si>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</si>
  <si>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</si>
  <si>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</si>
  <si>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</si>
  <si>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</si>
  <si>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</si>
  <si>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</si>
  <si>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</si>
  <si>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</si>
  <si>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</si>
  <si>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</si>
  <si>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</si>
  <si>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</si>
  <si>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</si>
  <si>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</si>
  <si>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</si>
  <si>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</si>
  <si>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</si>
  <si>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</si>
  <si>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</si>
  <si>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</si>
  <si>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</si>
  <si>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</si>
  <si>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</si>
  <si>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</si>
  <si>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Масло сливочное</t>
  </si>
  <si>
    <t>Хлеб пшеничный</t>
  </si>
  <si>
    <t>Печенье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</si>
  <si>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</si>
  <si>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</si>
  <si>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</si>
  <si>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</si>
  <si>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</si>
  <si>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</t>
  </si>
  <si>
    <t>Запеканка из мяса кур с морковью.</t>
  </si>
  <si>
    <t>Хлеб ржаной</t>
  </si>
  <si>
    <t>Компот из свежих плодов (вариант 2)</t>
  </si>
  <si>
    <t>Итого за 'Обед  с 7 до 11 лет'</t>
  </si>
  <si>
    <t>Полдник</t>
  </si>
  <si>
    <t>Йогурт "Летний луг" в ассортименте ин/уп 135гр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</si>
  <si>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</si>
  <si>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</si>
  <si>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</si>
  <si>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</si>
  <si>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</si>
  <si>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Компот из свежих плодов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</si>
  <si>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</si>
  <si>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</si>
  <si>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</si>
  <si>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</si>
  <si>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</si>
  <si>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08.04.2024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</si>
  <si>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</si>
  <si>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</si>
  <si>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</si>
  <si>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</si>
  <si>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</si>
  <si>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</si>
  <si>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</si>
  <si>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</si>
  <si>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</si>
  <si>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</si>
  <si>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</si>
  <si>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</si>
  <si>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</si>
  <si>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</si>
  <si>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</si>
  <si>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</si>
  <si>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</si>
  <si>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</si>
  <si>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</si>
  <si>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</si>
  <si>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</si>
  <si>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</si>
  <si>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</si>
  <si>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</si>
  <si>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</si>
  <si>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</si>
  <si>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</si>
  <si>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</si>
  <si>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</si>
  <si>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</si>
  <si>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</si>
  <si>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</si>
  <si>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20</t>
  </si>
  <si>
    <t>Итого сумма с 7 до 11 лет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</si>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</sst>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0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8.4.2024г.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"8 апреля 2024 г."</f>
        <v>8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20.27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12.29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20.63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12.5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11.92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7.22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44.780200000000001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1.1200000000000001</v>
      </c>
      <c r="CE14" s="23">
        <v>0</v>
      </c>
      <c r="CG14" s="23">
        <v>0</v>
      </c>
      <c r="CH14" s="23">
        <v>0</v>
      </c>
      <c r="CI14" s="23">
        <v>0</v>
      </c>
      <c r="CJ14" s="23">
        <v>953.97</v>
      </c>
      <c r="CK14" s="23">
        <v>367.53</v>
      </c>
      <c r="CL14" s="23">
        <v>660.75</v>
      </c>
      <c r="CM14" s="23">
        <v>7.63</v>
      </c>
      <c r="CN14" s="23">
        <v>7.63</v>
      </c>
      <c r="CO14" s="23">
        <v>7.63</v>
      </c>
      <c r="CP14" s="23">
        <v>0</v>
      </c>
      <c r="CQ14" s="23">
        <v>0</v>
      </c>
      <c r="CR14" s="23">
        <v>0.93</v>
      </c>
    </row>
    <row r="15" spans="1:96" s="23" customFormat="1">
      <c r="A15" s="23" t="str">
        <f>"11/3"</f>
        <v>11/3</v>
      </c>
      <c r="B15" s="24" t="s">
        <v>97</v>
      </c>
      <c r="C15" s="25" t="str">
        <f>"30"</f>
        <v>30</v>
      </c>
      <c r="D15" s="25">
        <v>7.2</v>
      </c>
      <c r="E15" s="25">
        <v>0</v>
      </c>
      <c r="F15" s="25">
        <v>3.45</v>
      </c>
      <c r="G15" s="25">
        <v>0</v>
      </c>
      <c r="H15" s="25">
        <v>13.89</v>
      </c>
      <c r="I15" s="25">
        <v>116.53799999999998</v>
      </c>
      <c r="J15" s="26">
        <v>0.15</v>
      </c>
      <c r="K15" s="26">
        <v>0</v>
      </c>
      <c r="L15" s="26">
        <v>0</v>
      </c>
      <c r="M15" s="26">
        <v>0</v>
      </c>
      <c r="N15" s="26">
        <v>0.87</v>
      </c>
      <c r="O15" s="26">
        <v>13.02</v>
      </c>
      <c r="P15" s="26">
        <v>0</v>
      </c>
      <c r="Q15" s="26">
        <v>0</v>
      </c>
      <c r="R15" s="26">
        <v>0</v>
      </c>
      <c r="S15" s="26">
        <v>0</v>
      </c>
      <c r="T15" s="26">
        <v>0.81</v>
      </c>
      <c r="U15" s="26">
        <v>16.5</v>
      </c>
      <c r="V15" s="26">
        <v>201.6</v>
      </c>
      <c r="W15" s="26">
        <v>24.9</v>
      </c>
      <c r="X15" s="26">
        <v>24</v>
      </c>
      <c r="Y15" s="26">
        <v>117</v>
      </c>
      <c r="Z15" s="26">
        <v>3.54</v>
      </c>
      <c r="AA15" s="26">
        <v>0</v>
      </c>
      <c r="AB15" s="26">
        <v>9</v>
      </c>
      <c r="AC15" s="26">
        <v>1.5</v>
      </c>
      <c r="AD15" s="26">
        <v>0.15</v>
      </c>
      <c r="AE15" s="26">
        <v>0.15</v>
      </c>
      <c r="AF15" s="26">
        <v>0.06</v>
      </c>
      <c r="AG15" s="26">
        <v>0.54</v>
      </c>
      <c r="AH15" s="26">
        <v>16.5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4.2</v>
      </c>
      <c r="CC15" s="25">
        <v>4.8600000000000003</v>
      </c>
      <c r="CE15" s="23">
        <v>1.5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4.05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1.1200000000000001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0.68</v>
      </c>
    </row>
    <row r="17" spans="1:96" s="30" customFormat="1" ht="11.4">
      <c r="B17" s="27" t="s">
        <v>99</v>
      </c>
      <c r="C17" s="28"/>
      <c r="D17" s="28">
        <v>16.940000000000001</v>
      </c>
      <c r="E17" s="28">
        <v>8.16</v>
      </c>
      <c r="F17" s="28">
        <v>21.65</v>
      </c>
      <c r="G17" s="28">
        <v>0.16</v>
      </c>
      <c r="H17" s="28">
        <v>40.47</v>
      </c>
      <c r="I17" s="28">
        <v>422.43</v>
      </c>
      <c r="J17" s="29">
        <v>10.46</v>
      </c>
      <c r="K17" s="29">
        <v>0.33</v>
      </c>
      <c r="L17" s="29">
        <v>0</v>
      </c>
      <c r="M17" s="29">
        <v>0</v>
      </c>
      <c r="N17" s="29">
        <v>17.82</v>
      </c>
      <c r="O17" s="29">
        <v>22.14</v>
      </c>
      <c r="P17" s="29">
        <v>0.52</v>
      </c>
      <c r="Q17" s="29">
        <v>0</v>
      </c>
      <c r="R17" s="29">
        <v>0</v>
      </c>
      <c r="S17" s="29">
        <v>0.1</v>
      </c>
      <c r="T17" s="29">
        <v>3.79</v>
      </c>
      <c r="U17" s="29">
        <v>512.36</v>
      </c>
      <c r="V17" s="29">
        <v>445.24</v>
      </c>
      <c r="W17" s="29">
        <v>174.02</v>
      </c>
      <c r="X17" s="29">
        <v>44.29</v>
      </c>
      <c r="Y17" s="29">
        <v>285.02</v>
      </c>
      <c r="Z17" s="29">
        <v>4.76</v>
      </c>
      <c r="AA17" s="29">
        <v>164.24</v>
      </c>
      <c r="AB17" s="29">
        <v>83.16</v>
      </c>
      <c r="AC17" s="29">
        <v>195.44</v>
      </c>
      <c r="AD17" s="29">
        <v>0.54</v>
      </c>
      <c r="AE17" s="29">
        <v>0.21</v>
      </c>
      <c r="AF17" s="29">
        <v>0.39</v>
      </c>
      <c r="AG17" s="29">
        <v>0.8</v>
      </c>
      <c r="AH17" s="29">
        <v>18.79</v>
      </c>
      <c r="AI17" s="29">
        <v>3.37</v>
      </c>
      <c r="AJ17" s="29">
        <v>0</v>
      </c>
      <c r="AK17" s="29">
        <v>535.12</v>
      </c>
      <c r="AL17" s="29">
        <v>465.67</v>
      </c>
      <c r="AM17" s="29">
        <v>810</v>
      </c>
      <c r="AN17" s="29">
        <v>614.42999999999995</v>
      </c>
      <c r="AO17" s="29">
        <v>263.06</v>
      </c>
      <c r="AP17" s="29">
        <v>415.58</v>
      </c>
      <c r="AQ17" s="29">
        <v>144.29</v>
      </c>
      <c r="AR17" s="29">
        <v>479.35</v>
      </c>
      <c r="AS17" s="29">
        <v>334.19</v>
      </c>
      <c r="AT17" s="29">
        <v>381.27</v>
      </c>
      <c r="AU17" s="29">
        <v>551.66999999999996</v>
      </c>
      <c r="AV17" s="29">
        <v>168.29</v>
      </c>
      <c r="AW17" s="29">
        <v>217.96</v>
      </c>
      <c r="AX17" s="29">
        <v>1131.71</v>
      </c>
      <c r="AY17" s="29">
        <v>5.6</v>
      </c>
      <c r="AZ17" s="29">
        <v>296.31</v>
      </c>
      <c r="BA17" s="29">
        <v>436.04</v>
      </c>
      <c r="BB17" s="29">
        <v>410.75</v>
      </c>
      <c r="BC17" s="29">
        <v>173.53</v>
      </c>
      <c r="BD17" s="29">
        <v>0.39</v>
      </c>
      <c r="BE17" s="29">
        <v>0.18</v>
      </c>
      <c r="BF17" s="29">
        <v>0.1</v>
      </c>
      <c r="BG17" s="29">
        <v>0.22</v>
      </c>
      <c r="BH17" s="29">
        <v>0.25</v>
      </c>
      <c r="BI17" s="29">
        <v>1.1399999999999999</v>
      </c>
      <c r="BJ17" s="29">
        <v>0</v>
      </c>
      <c r="BK17" s="29">
        <v>3.2</v>
      </c>
      <c r="BL17" s="29">
        <v>0</v>
      </c>
      <c r="BM17" s="29">
        <v>0.98</v>
      </c>
      <c r="BN17" s="29">
        <v>0</v>
      </c>
      <c r="BO17" s="29">
        <v>0</v>
      </c>
      <c r="BP17" s="29">
        <v>0</v>
      </c>
      <c r="BQ17" s="29">
        <v>0.22</v>
      </c>
      <c r="BR17" s="29">
        <v>0.34</v>
      </c>
      <c r="BS17" s="29">
        <v>2.61</v>
      </c>
      <c r="BT17" s="29">
        <v>0</v>
      </c>
      <c r="BU17" s="29">
        <v>0</v>
      </c>
      <c r="BV17" s="29">
        <v>0.19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432.78</v>
      </c>
      <c r="CC17" s="28">
        <f>SUM($CC$10:$CC$16)</f>
        <v>59.919999999999995</v>
      </c>
      <c r="CD17" s="30">
        <f>$I$17/$I$53*100</f>
        <v>11.994207754227062</v>
      </c>
      <c r="CE17" s="30">
        <v>178.1</v>
      </c>
      <c r="CG17" s="30">
        <v>19.559999999999999</v>
      </c>
      <c r="CH17" s="30">
        <v>11.54</v>
      </c>
      <c r="CI17" s="30">
        <v>15.55</v>
      </c>
      <c r="CJ17" s="30">
        <v>2039.56</v>
      </c>
      <c r="CK17" s="30">
        <v>990.09</v>
      </c>
      <c r="CL17" s="30">
        <v>1514.82</v>
      </c>
      <c r="CM17" s="30">
        <v>26.56</v>
      </c>
      <c r="CN17" s="30">
        <v>18.03</v>
      </c>
      <c r="CO17" s="30">
        <v>22.3</v>
      </c>
      <c r="CP17" s="30">
        <v>11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0.98</v>
      </c>
      <c r="E19" s="25">
        <v>0</v>
      </c>
      <c r="F19" s="25">
        <v>3.61</v>
      </c>
      <c r="G19" s="25">
        <v>3.61</v>
      </c>
      <c r="H19" s="25">
        <v>6</v>
      </c>
      <c r="I19" s="25">
        <v>58.148319599999994</v>
      </c>
      <c r="J19" s="26">
        <v>0.45</v>
      </c>
      <c r="K19" s="26">
        <v>2.34</v>
      </c>
      <c r="L19" s="26">
        <v>0</v>
      </c>
      <c r="M19" s="26">
        <v>0</v>
      </c>
      <c r="N19" s="26">
        <v>4.1100000000000003</v>
      </c>
      <c r="O19" s="26">
        <v>0.92</v>
      </c>
      <c r="P19" s="26">
        <v>0.97</v>
      </c>
      <c r="Q19" s="26">
        <v>0</v>
      </c>
      <c r="R19" s="26">
        <v>0</v>
      </c>
      <c r="S19" s="26">
        <v>0.13</v>
      </c>
      <c r="T19" s="26">
        <v>0.75</v>
      </c>
      <c r="U19" s="26">
        <v>119.19</v>
      </c>
      <c r="V19" s="26">
        <v>127.23</v>
      </c>
      <c r="W19" s="26">
        <v>21.6</v>
      </c>
      <c r="X19" s="26">
        <v>7.04</v>
      </c>
      <c r="Y19" s="26">
        <v>15.07</v>
      </c>
      <c r="Z19" s="26">
        <v>0.28999999999999998</v>
      </c>
      <c r="AA19" s="26">
        <v>0</v>
      </c>
      <c r="AB19" s="26">
        <v>8</v>
      </c>
      <c r="AC19" s="26">
        <v>1.22</v>
      </c>
      <c r="AD19" s="26">
        <v>1.63</v>
      </c>
      <c r="AE19" s="26">
        <v>0.01</v>
      </c>
      <c r="AF19" s="26">
        <v>0.02</v>
      </c>
      <c r="AG19" s="26">
        <v>0.28999999999999998</v>
      </c>
      <c r="AH19" s="26">
        <v>0.39</v>
      </c>
      <c r="AI19" s="26">
        <v>18.399999999999999</v>
      </c>
      <c r="AJ19" s="26">
        <v>0</v>
      </c>
      <c r="AK19" s="26">
        <v>23.19</v>
      </c>
      <c r="AL19" s="26">
        <v>19.989999999999998</v>
      </c>
      <c r="AM19" s="26">
        <v>25.59</v>
      </c>
      <c r="AN19" s="26">
        <v>24.39</v>
      </c>
      <c r="AO19" s="26">
        <v>8.8000000000000007</v>
      </c>
      <c r="AP19" s="26">
        <v>17.989999999999998</v>
      </c>
      <c r="AQ19" s="26">
        <v>4</v>
      </c>
      <c r="AR19" s="26">
        <v>22.39</v>
      </c>
      <c r="AS19" s="26">
        <v>28.39</v>
      </c>
      <c r="AT19" s="26">
        <v>33.99</v>
      </c>
      <c r="AU19" s="26">
        <v>68.78</v>
      </c>
      <c r="AV19" s="26">
        <v>11.2</v>
      </c>
      <c r="AW19" s="26">
        <v>18.79</v>
      </c>
      <c r="AX19" s="26">
        <v>109.96</v>
      </c>
      <c r="AY19" s="26">
        <v>0</v>
      </c>
      <c r="AZ19" s="26">
        <v>23.59</v>
      </c>
      <c r="BA19" s="26">
        <v>23.59</v>
      </c>
      <c r="BB19" s="26">
        <v>19.989999999999998</v>
      </c>
      <c r="BC19" s="26">
        <v>8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48.85</v>
      </c>
      <c r="CC19" s="25">
        <v>10.42</v>
      </c>
      <c r="CE19" s="23">
        <v>1.33</v>
      </c>
      <c r="CG19" s="23">
        <v>13.61</v>
      </c>
      <c r="CH19" s="23">
        <v>6</v>
      </c>
      <c r="CI19" s="23">
        <v>9.81</v>
      </c>
      <c r="CJ19" s="23">
        <v>354.33</v>
      </c>
      <c r="CK19" s="23">
        <v>88.57</v>
      </c>
      <c r="CL19" s="23">
        <v>221.45</v>
      </c>
      <c r="CM19" s="23">
        <v>8.73</v>
      </c>
      <c r="CN19" s="23">
        <v>7.39</v>
      </c>
      <c r="CO19" s="23">
        <v>8.06</v>
      </c>
      <c r="CP19" s="23">
        <v>1.8</v>
      </c>
      <c r="CQ19" s="23">
        <v>0.3</v>
      </c>
      <c r="CR19" s="23">
        <v>6.32</v>
      </c>
    </row>
    <row r="20" spans="1:96" s="23" customFormat="1">
      <c r="A20" s="23" t="str">
        <f>"11/2"</f>
        <v>11/2</v>
      </c>
      <c r="B20" s="24" t="s">
        <v>102</v>
      </c>
      <c r="C20" s="25" t="str">
        <f>"200"</f>
        <v>200</v>
      </c>
      <c r="D20" s="25">
        <v>1.97</v>
      </c>
      <c r="E20" s="25">
        <v>0</v>
      </c>
      <c r="F20" s="25">
        <v>4.34</v>
      </c>
      <c r="G20" s="25">
        <v>4.33</v>
      </c>
      <c r="H20" s="25">
        <v>15.02</v>
      </c>
      <c r="I20" s="25">
        <v>104.93762</v>
      </c>
      <c r="J20" s="26">
        <v>0.93</v>
      </c>
      <c r="K20" s="26">
        <v>2.6</v>
      </c>
      <c r="L20" s="26">
        <v>0</v>
      </c>
      <c r="M20" s="26">
        <v>0</v>
      </c>
      <c r="N20" s="26">
        <v>2.66</v>
      </c>
      <c r="O20" s="26">
        <v>10.63</v>
      </c>
      <c r="P20" s="26">
        <v>1.73</v>
      </c>
      <c r="Q20" s="26">
        <v>0</v>
      </c>
      <c r="R20" s="26">
        <v>0</v>
      </c>
      <c r="S20" s="26">
        <v>0.3</v>
      </c>
      <c r="T20" s="26">
        <v>2.2200000000000002</v>
      </c>
      <c r="U20" s="26">
        <v>451</v>
      </c>
      <c r="V20" s="26">
        <v>364.59</v>
      </c>
      <c r="W20" s="26">
        <v>20.86</v>
      </c>
      <c r="X20" s="26">
        <v>20.75</v>
      </c>
      <c r="Y20" s="26">
        <v>58.53</v>
      </c>
      <c r="Z20" s="26">
        <v>0.78</v>
      </c>
      <c r="AA20" s="26">
        <v>2.4</v>
      </c>
      <c r="AB20" s="26">
        <v>1165.76</v>
      </c>
      <c r="AC20" s="26">
        <v>246.68</v>
      </c>
      <c r="AD20" s="26">
        <v>1.96</v>
      </c>
      <c r="AE20" s="26">
        <v>7.0000000000000007E-2</v>
      </c>
      <c r="AF20" s="26">
        <v>0.05</v>
      </c>
      <c r="AG20" s="26">
        <v>0.82</v>
      </c>
      <c r="AH20" s="26">
        <v>1.47</v>
      </c>
      <c r="AI20" s="26">
        <v>5.77</v>
      </c>
      <c r="AJ20" s="26">
        <v>0</v>
      </c>
      <c r="AK20" s="26">
        <v>74.83</v>
      </c>
      <c r="AL20" s="26">
        <v>70.69</v>
      </c>
      <c r="AM20" s="26">
        <v>117.28</v>
      </c>
      <c r="AN20" s="26">
        <v>115.21</v>
      </c>
      <c r="AO20" s="26">
        <v>31.21</v>
      </c>
      <c r="AP20" s="26">
        <v>68.739999999999995</v>
      </c>
      <c r="AQ20" s="26">
        <v>25.08</v>
      </c>
      <c r="AR20" s="26">
        <v>76.03</v>
      </c>
      <c r="AS20" s="26">
        <v>93.51</v>
      </c>
      <c r="AT20" s="26">
        <v>146.13</v>
      </c>
      <c r="AU20" s="26">
        <v>148.49</v>
      </c>
      <c r="AV20" s="26">
        <v>42.13</v>
      </c>
      <c r="AW20" s="26">
        <v>74.38</v>
      </c>
      <c r="AX20" s="26">
        <v>395.5</v>
      </c>
      <c r="AY20" s="26">
        <v>0</v>
      </c>
      <c r="AZ20" s="26">
        <v>88.7</v>
      </c>
      <c r="BA20" s="26">
        <v>67.53</v>
      </c>
      <c r="BB20" s="26">
        <v>53.51</v>
      </c>
      <c r="BC20" s="26">
        <v>26.21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0.93</v>
      </c>
      <c r="BT20" s="26">
        <v>0</v>
      </c>
      <c r="BU20" s="26">
        <v>0</v>
      </c>
      <c r="BV20" s="26">
        <v>2.4300000000000002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232.75</v>
      </c>
      <c r="CC20" s="25">
        <v>15.39</v>
      </c>
      <c r="CE20" s="23">
        <v>196.69</v>
      </c>
      <c r="CG20" s="23">
        <v>10.06</v>
      </c>
      <c r="CH20" s="23">
        <v>5.93</v>
      </c>
      <c r="CI20" s="23">
        <v>8</v>
      </c>
      <c r="CJ20" s="23">
        <v>246.27</v>
      </c>
      <c r="CK20" s="23">
        <v>123.06</v>
      </c>
      <c r="CL20" s="23">
        <v>184.66</v>
      </c>
      <c r="CM20" s="23">
        <v>11.64</v>
      </c>
      <c r="CN20" s="23">
        <v>5.71</v>
      </c>
      <c r="CO20" s="23">
        <v>8.68</v>
      </c>
      <c r="CP20" s="23">
        <v>0</v>
      </c>
      <c r="CQ20" s="23">
        <v>0.8</v>
      </c>
      <c r="CR20" s="23">
        <v>9.33</v>
      </c>
    </row>
    <row r="21" spans="1:96" s="23" customFormat="1">
      <c r="A21" s="23" t="str">
        <f>"39/3"</f>
        <v>39/3</v>
      </c>
      <c r="B21" s="24" t="s">
        <v>103</v>
      </c>
      <c r="C21" s="25" t="str">
        <f>"150"</f>
        <v>150</v>
      </c>
      <c r="D21" s="25">
        <v>6.58</v>
      </c>
      <c r="E21" s="25">
        <v>0</v>
      </c>
      <c r="F21" s="25">
        <v>1.72</v>
      </c>
      <c r="G21" s="25">
        <v>1.72</v>
      </c>
      <c r="H21" s="25">
        <v>34.47</v>
      </c>
      <c r="I21" s="25">
        <v>170.91364949999999</v>
      </c>
      <c r="J21" s="26">
        <v>0.32</v>
      </c>
      <c r="K21" s="26">
        <v>0</v>
      </c>
      <c r="L21" s="26">
        <v>0</v>
      </c>
      <c r="M21" s="26">
        <v>0</v>
      </c>
      <c r="N21" s="26">
        <v>0.73</v>
      </c>
      <c r="O21" s="26">
        <v>28.03</v>
      </c>
      <c r="P21" s="26">
        <v>5.72</v>
      </c>
      <c r="Q21" s="26">
        <v>0</v>
      </c>
      <c r="R21" s="26">
        <v>0</v>
      </c>
      <c r="S21" s="26">
        <v>0</v>
      </c>
      <c r="T21" s="26">
        <v>1.65</v>
      </c>
      <c r="U21" s="26">
        <v>289</v>
      </c>
      <c r="V21" s="26">
        <v>200.39</v>
      </c>
      <c r="W21" s="26">
        <v>13.01</v>
      </c>
      <c r="X21" s="26">
        <v>101.33</v>
      </c>
      <c r="Y21" s="26">
        <v>148.1</v>
      </c>
      <c r="Z21" s="26">
        <v>3.48</v>
      </c>
      <c r="AA21" s="26">
        <v>0</v>
      </c>
      <c r="AB21" s="26">
        <v>4.79</v>
      </c>
      <c r="AC21" s="26">
        <v>1.07</v>
      </c>
      <c r="AD21" s="26">
        <v>0.43</v>
      </c>
      <c r="AE21" s="26">
        <v>0.19</v>
      </c>
      <c r="AF21" s="26">
        <v>0.1</v>
      </c>
      <c r="AG21" s="26">
        <v>1.9</v>
      </c>
      <c r="AH21" s="26">
        <v>3.83</v>
      </c>
      <c r="AI21" s="26">
        <v>0</v>
      </c>
      <c r="AJ21" s="26">
        <v>0</v>
      </c>
      <c r="AK21" s="26">
        <v>307.89</v>
      </c>
      <c r="AL21" s="26">
        <v>240.05</v>
      </c>
      <c r="AM21" s="26">
        <v>388.78</v>
      </c>
      <c r="AN21" s="26">
        <v>276.58</v>
      </c>
      <c r="AO21" s="26">
        <v>166.99</v>
      </c>
      <c r="AP21" s="26">
        <v>208.74</v>
      </c>
      <c r="AQ21" s="26">
        <v>93.93</v>
      </c>
      <c r="AR21" s="26">
        <v>308.94</v>
      </c>
      <c r="AS21" s="26">
        <v>302.67</v>
      </c>
      <c r="AT21" s="26">
        <v>584.47</v>
      </c>
      <c r="AU21" s="26">
        <v>575.08000000000004</v>
      </c>
      <c r="AV21" s="26">
        <v>156.56</v>
      </c>
      <c r="AW21" s="26">
        <v>375.73</v>
      </c>
      <c r="AX21" s="26">
        <v>1179.3800000000001</v>
      </c>
      <c r="AY21" s="26">
        <v>0</v>
      </c>
      <c r="AZ21" s="26">
        <v>260.93</v>
      </c>
      <c r="BA21" s="26">
        <v>316.24</v>
      </c>
      <c r="BB21" s="26">
        <v>224.4</v>
      </c>
      <c r="BC21" s="26">
        <v>172.21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0.01</v>
      </c>
      <c r="BJ21" s="26">
        <v>0</v>
      </c>
      <c r="BK21" s="26">
        <v>0.28000000000000003</v>
      </c>
      <c r="BL21" s="26">
        <v>0</v>
      </c>
      <c r="BM21" s="26">
        <v>0.02</v>
      </c>
      <c r="BN21" s="26">
        <v>0.01</v>
      </c>
      <c r="BO21" s="26">
        <v>0</v>
      </c>
      <c r="BP21" s="26">
        <v>0</v>
      </c>
      <c r="BQ21" s="26">
        <v>0</v>
      </c>
      <c r="BR21" s="26">
        <v>0.01</v>
      </c>
      <c r="BS21" s="26">
        <v>0.56000000000000005</v>
      </c>
      <c r="BT21" s="26">
        <v>0.01</v>
      </c>
      <c r="BU21" s="26">
        <v>0</v>
      </c>
      <c r="BV21" s="26">
        <v>0.55000000000000004</v>
      </c>
      <c r="BW21" s="26">
        <v>0.05</v>
      </c>
      <c r="BX21" s="26">
        <v>0</v>
      </c>
      <c r="BY21" s="26">
        <v>0</v>
      </c>
      <c r="BZ21" s="26">
        <v>0</v>
      </c>
      <c r="CA21" s="26">
        <v>0</v>
      </c>
      <c r="CB21" s="26">
        <v>87.71</v>
      </c>
      <c r="CC21" s="25">
        <v>4.5199999999999996</v>
      </c>
      <c r="CE21" s="23">
        <v>0.8</v>
      </c>
      <c r="CG21" s="23">
        <v>33.36</v>
      </c>
      <c r="CH21" s="23">
        <v>18.36</v>
      </c>
      <c r="CI21" s="23">
        <v>25.86</v>
      </c>
      <c r="CJ21" s="23">
        <v>2085.3200000000002</v>
      </c>
      <c r="CK21" s="23">
        <v>1026.8</v>
      </c>
      <c r="CL21" s="23">
        <v>1556.06</v>
      </c>
      <c r="CM21" s="23">
        <v>30.49</v>
      </c>
      <c r="CN21" s="23">
        <v>20.28</v>
      </c>
      <c r="CO21" s="23">
        <v>25.39</v>
      </c>
      <c r="CP21" s="23">
        <v>0</v>
      </c>
      <c r="CQ21" s="23">
        <v>0.75</v>
      </c>
      <c r="CR21" s="23">
        <v>2.74</v>
      </c>
    </row>
    <row r="22" spans="1:96" s="23" customFormat="1">
      <c r="A22" s="23" t="str">
        <f>"10/7"</f>
        <v>10/7</v>
      </c>
      <c r="B22" s="24" t="s">
        <v>104</v>
      </c>
      <c r="C22" s="25" t="str">
        <f>"90"</f>
        <v>90</v>
      </c>
      <c r="D22" s="25">
        <v>12.93</v>
      </c>
      <c r="E22" s="25">
        <v>12.87</v>
      </c>
      <c r="F22" s="25">
        <v>14.62</v>
      </c>
      <c r="G22" s="25">
        <v>3.69</v>
      </c>
      <c r="H22" s="25">
        <v>5.81</v>
      </c>
      <c r="I22" s="25">
        <v>205.38636084000004</v>
      </c>
      <c r="J22" s="26">
        <v>3.67</v>
      </c>
      <c r="K22" s="26">
        <v>2.34</v>
      </c>
      <c r="L22" s="26">
        <v>0</v>
      </c>
      <c r="M22" s="26">
        <v>0</v>
      </c>
      <c r="N22" s="26">
        <v>2.17</v>
      </c>
      <c r="O22" s="26">
        <v>3.03</v>
      </c>
      <c r="P22" s="26">
        <v>0.61</v>
      </c>
      <c r="Q22" s="26">
        <v>0</v>
      </c>
      <c r="R22" s="26">
        <v>0</v>
      </c>
      <c r="S22" s="26">
        <v>0.08</v>
      </c>
      <c r="T22" s="26">
        <v>1.49</v>
      </c>
      <c r="U22" s="26">
        <v>238.94</v>
      </c>
      <c r="V22" s="26">
        <v>173.56</v>
      </c>
      <c r="W22" s="26">
        <v>30.53</v>
      </c>
      <c r="X22" s="26">
        <v>18.86</v>
      </c>
      <c r="Y22" s="26">
        <v>125.3</v>
      </c>
      <c r="Z22" s="26">
        <v>1.25</v>
      </c>
      <c r="AA22" s="26">
        <v>41.04</v>
      </c>
      <c r="AB22" s="26">
        <v>1738.08</v>
      </c>
      <c r="AC22" s="26">
        <v>430.74</v>
      </c>
      <c r="AD22" s="26">
        <v>2.04</v>
      </c>
      <c r="AE22" s="26">
        <v>0.05</v>
      </c>
      <c r="AF22" s="26">
        <v>0.13</v>
      </c>
      <c r="AG22" s="26">
        <v>4.0599999999999996</v>
      </c>
      <c r="AH22" s="26">
        <v>8.51</v>
      </c>
      <c r="AI22" s="26">
        <v>1.1599999999999999</v>
      </c>
      <c r="AJ22" s="26">
        <v>0</v>
      </c>
      <c r="AK22" s="26">
        <v>717.63</v>
      </c>
      <c r="AL22" s="26">
        <v>757.39</v>
      </c>
      <c r="AM22" s="26">
        <v>1121.21</v>
      </c>
      <c r="AN22" s="26">
        <v>1284.33</v>
      </c>
      <c r="AO22" s="26">
        <v>343.98</v>
      </c>
      <c r="AP22" s="26">
        <v>637.89</v>
      </c>
      <c r="AQ22" s="26">
        <v>28.14</v>
      </c>
      <c r="AR22" s="26">
        <v>652.84</v>
      </c>
      <c r="AS22" s="26">
        <v>85.65</v>
      </c>
      <c r="AT22" s="26">
        <v>97.89</v>
      </c>
      <c r="AU22" s="26">
        <v>146.91999999999999</v>
      </c>
      <c r="AV22" s="26">
        <v>336.03</v>
      </c>
      <c r="AW22" s="26">
        <v>58.78</v>
      </c>
      <c r="AX22" s="26">
        <v>345.98</v>
      </c>
      <c r="AY22" s="26">
        <v>1.18</v>
      </c>
      <c r="AZ22" s="26">
        <v>89.48</v>
      </c>
      <c r="BA22" s="26">
        <v>106.23</v>
      </c>
      <c r="BB22" s="26">
        <v>453.17</v>
      </c>
      <c r="BC22" s="26">
        <v>173.31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</v>
      </c>
      <c r="BL22" s="26">
        <v>0</v>
      </c>
      <c r="BM22" s="26">
        <v>0.13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0.76</v>
      </c>
      <c r="BT22" s="26">
        <v>0</v>
      </c>
      <c r="BU22" s="26">
        <v>0</v>
      </c>
      <c r="BV22" s="26">
        <v>2.16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79.22</v>
      </c>
      <c r="CC22" s="25">
        <v>46.54</v>
      </c>
      <c r="CE22" s="23">
        <v>330.72</v>
      </c>
      <c r="CG22" s="23">
        <v>2.2000000000000002</v>
      </c>
      <c r="CH22" s="23">
        <v>1.2</v>
      </c>
      <c r="CI22" s="23">
        <v>1.7</v>
      </c>
      <c r="CJ22" s="23">
        <v>70.25</v>
      </c>
      <c r="CK22" s="23">
        <v>31.2</v>
      </c>
      <c r="CL22" s="23">
        <v>50.73</v>
      </c>
      <c r="CM22" s="23">
        <v>0.54</v>
      </c>
      <c r="CN22" s="23">
        <v>0.32</v>
      </c>
      <c r="CO22" s="23">
        <v>0.43</v>
      </c>
      <c r="CP22" s="23">
        <v>0</v>
      </c>
      <c r="CQ22" s="23">
        <v>0.45</v>
      </c>
      <c r="CR22" s="23">
        <v>28.3</v>
      </c>
    </row>
    <row r="23" spans="1:96" s="23" customFormat="1">
      <c r="A23" s="23" t="str">
        <f>"2"</f>
        <v>2</v>
      </c>
      <c r="B23" s="24" t="s">
        <v>96</v>
      </c>
      <c r="C23" s="25" t="str">
        <f>"36,4"</f>
        <v>36,4</v>
      </c>
      <c r="D23" s="25">
        <v>2.41</v>
      </c>
      <c r="E23" s="25">
        <v>0</v>
      </c>
      <c r="F23" s="25">
        <v>0.24</v>
      </c>
      <c r="G23" s="25">
        <v>0.24</v>
      </c>
      <c r="H23" s="25">
        <v>17.07</v>
      </c>
      <c r="I23" s="25">
        <v>81.499963999999977</v>
      </c>
      <c r="J23" s="26">
        <v>0</v>
      </c>
      <c r="K23" s="26">
        <v>0</v>
      </c>
      <c r="L23" s="26">
        <v>0</v>
      </c>
      <c r="M23" s="26">
        <v>0</v>
      </c>
      <c r="N23" s="26">
        <v>0.4</v>
      </c>
      <c r="O23" s="26">
        <v>16.600000000000001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0.66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116.22</v>
      </c>
      <c r="AL23" s="26">
        <v>120.97</v>
      </c>
      <c r="AM23" s="26">
        <v>185.26</v>
      </c>
      <c r="AN23" s="26">
        <v>61.44</v>
      </c>
      <c r="AO23" s="26">
        <v>36.42</v>
      </c>
      <c r="AP23" s="26">
        <v>72.84</v>
      </c>
      <c r="AQ23" s="26">
        <v>27.55</v>
      </c>
      <c r="AR23" s="26">
        <v>131.74</v>
      </c>
      <c r="AS23" s="26">
        <v>81.7</v>
      </c>
      <c r="AT23" s="26">
        <v>114</v>
      </c>
      <c r="AU23" s="26">
        <v>94.05</v>
      </c>
      <c r="AV23" s="26">
        <v>49.4</v>
      </c>
      <c r="AW23" s="26">
        <v>87.4</v>
      </c>
      <c r="AX23" s="26">
        <v>730.9</v>
      </c>
      <c r="AY23" s="26">
        <v>0</v>
      </c>
      <c r="AZ23" s="26">
        <v>238.14</v>
      </c>
      <c r="BA23" s="26">
        <v>103.55</v>
      </c>
      <c r="BB23" s="26">
        <v>68.72</v>
      </c>
      <c r="BC23" s="26">
        <v>54.47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14.23</v>
      </c>
      <c r="CC23" s="25">
        <v>2.04</v>
      </c>
      <c r="CE23" s="23">
        <v>0</v>
      </c>
      <c r="CG23" s="23">
        <v>0</v>
      </c>
      <c r="CH23" s="23">
        <v>0</v>
      </c>
      <c r="CI23" s="23">
        <v>0</v>
      </c>
      <c r="CJ23" s="23">
        <v>1710</v>
      </c>
      <c r="CK23" s="23">
        <v>658.8</v>
      </c>
      <c r="CL23" s="23">
        <v>1184.4000000000001</v>
      </c>
      <c r="CM23" s="23">
        <v>13.68</v>
      </c>
      <c r="CN23" s="23">
        <v>13.68</v>
      </c>
      <c r="CO23" s="23">
        <v>13.68</v>
      </c>
      <c r="CP23" s="23">
        <v>0</v>
      </c>
      <c r="CQ23" s="23">
        <v>0</v>
      </c>
      <c r="CR23" s="23">
        <v>1.7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11.39</v>
      </c>
      <c r="CH24" s="23">
        <v>11.39</v>
      </c>
      <c r="CI24" s="23">
        <v>11.39</v>
      </c>
      <c r="CJ24" s="23">
        <v>2164.56</v>
      </c>
      <c r="CK24" s="23">
        <v>833.92</v>
      </c>
      <c r="CL24" s="23">
        <v>1499.24</v>
      </c>
      <c r="CM24" s="23">
        <v>21.65</v>
      </c>
      <c r="CN24" s="23">
        <v>18</v>
      </c>
      <c r="CO24" s="23">
        <v>19.82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"631/1"</f>
        <v>631/1</v>
      </c>
      <c r="B25" s="20" t="s">
        <v>106</v>
      </c>
      <c r="C25" s="21" t="str">
        <f>"180"</f>
        <v>180</v>
      </c>
      <c r="D25" s="21">
        <v>7.0000000000000007E-2</v>
      </c>
      <c r="E25" s="21">
        <v>0</v>
      </c>
      <c r="F25" s="21">
        <v>0.06</v>
      </c>
      <c r="G25" s="21">
        <v>7.0000000000000007E-2</v>
      </c>
      <c r="H25" s="21">
        <v>6.8</v>
      </c>
      <c r="I25" s="21">
        <v>26.637717600000002</v>
      </c>
      <c r="J25" s="22">
        <v>0.02</v>
      </c>
      <c r="K25" s="22">
        <v>0</v>
      </c>
      <c r="L25" s="22">
        <v>0</v>
      </c>
      <c r="M25" s="22">
        <v>0</v>
      </c>
      <c r="N25" s="22">
        <v>6.38</v>
      </c>
      <c r="O25" s="22">
        <v>0.13</v>
      </c>
      <c r="P25" s="22">
        <v>0.28999999999999998</v>
      </c>
      <c r="Q25" s="22">
        <v>0</v>
      </c>
      <c r="R25" s="22">
        <v>0</v>
      </c>
      <c r="S25" s="22">
        <v>0.14000000000000001</v>
      </c>
      <c r="T25" s="22">
        <v>0.1</v>
      </c>
      <c r="U25" s="22">
        <v>4.7300000000000004</v>
      </c>
      <c r="V25" s="22">
        <v>44.18</v>
      </c>
      <c r="W25" s="22">
        <v>2.68</v>
      </c>
      <c r="X25" s="22">
        <v>1.41</v>
      </c>
      <c r="Y25" s="22">
        <v>1.72</v>
      </c>
      <c r="Z25" s="22">
        <v>0.36</v>
      </c>
      <c r="AA25" s="22">
        <v>0</v>
      </c>
      <c r="AB25" s="22">
        <v>4.32</v>
      </c>
      <c r="AC25" s="22">
        <v>0.9</v>
      </c>
      <c r="AD25" s="22">
        <v>0.04</v>
      </c>
      <c r="AE25" s="22">
        <v>0</v>
      </c>
      <c r="AF25" s="22">
        <v>0</v>
      </c>
      <c r="AG25" s="22">
        <v>0.04</v>
      </c>
      <c r="AH25" s="22">
        <v>7.0000000000000007E-2</v>
      </c>
      <c r="AI25" s="22">
        <v>0.72</v>
      </c>
      <c r="AJ25" s="22">
        <v>0</v>
      </c>
      <c r="AK25" s="22">
        <v>2.0299999999999998</v>
      </c>
      <c r="AL25" s="22">
        <v>2.2000000000000002</v>
      </c>
      <c r="AM25" s="22">
        <v>3.21</v>
      </c>
      <c r="AN25" s="22">
        <v>3.05</v>
      </c>
      <c r="AO25" s="22">
        <v>0.51</v>
      </c>
      <c r="AP25" s="22">
        <v>1.86</v>
      </c>
      <c r="AQ25" s="22">
        <v>0.51</v>
      </c>
      <c r="AR25" s="22">
        <v>1.52</v>
      </c>
      <c r="AS25" s="22">
        <v>2.88</v>
      </c>
      <c r="AT25" s="22">
        <v>1.69</v>
      </c>
      <c r="AU25" s="22">
        <v>13.2</v>
      </c>
      <c r="AV25" s="22">
        <v>1.18</v>
      </c>
      <c r="AW25" s="22">
        <v>2.37</v>
      </c>
      <c r="AX25" s="22">
        <v>7.11</v>
      </c>
      <c r="AY25" s="22">
        <v>0</v>
      </c>
      <c r="AZ25" s="22">
        <v>2.2000000000000002</v>
      </c>
      <c r="BA25" s="22">
        <v>2.71</v>
      </c>
      <c r="BB25" s="22">
        <v>1.02</v>
      </c>
      <c r="BC25" s="22">
        <v>0.85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177.54</v>
      </c>
      <c r="CC25" s="21">
        <v>4.45</v>
      </c>
      <c r="CE25" s="19">
        <v>0.72</v>
      </c>
      <c r="CG25" s="19">
        <v>0.4</v>
      </c>
      <c r="CH25" s="19">
        <v>0.4</v>
      </c>
      <c r="CI25" s="19">
        <v>0.4</v>
      </c>
      <c r="CJ25" s="19">
        <v>30</v>
      </c>
      <c r="CK25" s="19">
        <v>30</v>
      </c>
      <c r="CL25" s="19">
        <v>30</v>
      </c>
      <c r="CM25" s="19">
        <v>0</v>
      </c>
      <c r="CN25" s="19">
        <v>0</v>
      </c>
      <c r="CO25" s="19">
        <v>0</v>
      </c>
      <c r="CP25" s="19">
        <v>5.4</v>
      </c>
      <c r="CQ25" s="19">
        <v>0</v>
      </c>
      <c r="CR25" s="19">
        <v>2.7</v>
      </c>
    </row>
    <row r="26" spans="1:96" s="30" customFormat="1" ht="11.4">
      <c r="B26" s="27" t="s">
        <v>107</v>
      </c>
      <c r="C26" s="28"/>
      <c r="D26" s="28">
        <v>26.26</v>
      </c>
      <c r="E26" s="28">
        <v>12.87</v>
      </c>
      <c r="F26" s="28">
        <v>24.83</v>
      </c>
      <c r="G26" s="28">
        <v>13.91</v>
      </c>
      <c r="H26" s="28">
        <v>93.51</v>
      </c>
      <c r="I26" s="28">
        <v>686.2</v>
      </c>
      <c r="J26" s="29">
        <v>5.43</v>
      </c>
      <c r="K26" s="29">
        <v>7.28</v>
      </c>
      <c r="L26" s="29">
        <v>0</v>
      </c>
      <c r="M26" s="29">
        <v>0</v>
      </c>
      <c r="N26" s="29">
        <v>16.690000000000001</v>
      </c>
      <c r="O26" s="29">
        <v>65.77</v>
      </c>
      <c r="P26" s="29">
        <v>11.05</v>
      </c>
      <c r="Q26" s="29">
        <v>0</v>
      </c>
      <c r="R26" s="29">
        <v>0</v>
      </c>
      <c r="S26" s="29">
        <v>0.85</v>
      </c>
      <c r="T26" s="29">
        <v>7.37</v>
      </c>
      <c r="U26" s="29">
        <v>1224.8599999999999</v>
      </c>
      <c r="V26" s="29">
        <v>958.96</v>
      </c>
      <c r="W26" s="29">
        <v>95.67</v>
      </c>
      <c r="X26" s="29">
        <v>158.79</v>
      </c>
      <c r="Y26" s="29">
        <v>380.33</v>
      </c>
      <c r="Z26" s="29">
        <v>6.94</v>
      </c>
      <c r="AA26" s="29">
        <v>43.44</v>
      </c>
      <c r="AB26" s="29">
        <v>2921.95</v>
      </c>
      <c r="AC26" s="29">
        <v>680.81</v>
      </c>
      <c r="AD26" s="29">
        <v>6.38</v>
      </c>
      <c r="AE26" s="29">
        <v>0.37</v>
      </c>
      <c r="AF26" s="29">
        <v>0.31</v>
      </c>
      <c r="AG26" s="29">
        <v>7.25</v>
      </c>
      <c r="AH26" s="29">
        <v>14.67</v>
      </c>
      <c r="AI26" s="29">
        <v>26.05</v>
      </c>
      <c r="AJ26" s="29">
        <v>0</v>
      </c>
      <c r="AK26" s="29">
        <v>1306.19</v>
      </c>
      <c r="AL26" s="29">
        <v>1260.9000000000001</v>
      </c>
      <c r="AM26" s="29">
        <v>1926.73</v>
      </c>
      <c r="AN26" s="29">
        <v>1809.6</v>
      </c>
      <c r="AO26" s="29">
        <v>606.51</v>
      </c>
      <c r="AP26" s="29">
        <v>1047.6500000000001</v>
      </c>
      <c r="AQ26" s="29">
        <v>195.21</v>
      </c>
      <c r="AR26" s="29">
        <v>1267.6600000000001</v>
      </c>
      <c r="AS26" s="29">
        <v>654.21</v>
      </c>
      <c r="AT26" s="29">
        <v>1036.3900000000001</v>
      </c>
      <c r="AU26" s="29">
        <v>1139.32</v>
      </c>
      <c r="AV26" s="29">
        <v>621.30999999999995</v>
      </c>
      <c r="AW26" s="29">
        <v>679.46</v>
      </c>
      <c r="AX26" s="29">
        <v>3074.62</v>
      </c>
      <c r="AY26" s="29">
        <v>1.18</v>
      </c>
      <c r="AZ26" s="29">
        <v>808.24</v>
      </c>
      <c r="BA26" s="29">
        <v>678.05</v>
      </c>
      <c r="BB26" s="29">
        <v>856.8</v>
      </c>
      <c r="BC26" s="29">
        <v>461.05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0.01</v>
      </c>
      <c r="BJ26" s="29">
        <v>0</v>
      </c>
      <c r="BK26" s="29">
        <v>1.03</v>
      </c>
      <c r="BL26" s="29">
        <v>0</v>
      </c>
      <c r="BM26" s="29">
        <v>0.45</v>
      </c>
      <c r="BN26" s="29">
        <v>0.04</v>
      </c>
      <c r="BO26" s="29">
        <v>7.0000000000000007E-2</v>
      </c>
      <c r="BP26" s="29">
        <v>0</v>
      </c>
      <c r="BQ26" s="29">
        <v>0</v>
      </c>
      <c r="BR26" s="29">
        <v>0.02</v>
      </c>
      <c r="BS26" s="29">
        <v>3.12</v>
      </c>
      <c r="BT26" s="29">
        <v>0.01</v>
      </c>
      <c r="BU26" s="29">
        <v>0</v>
      </c>
      <c r="BV26" s="29">
        <v>7.42</v>
      </c>
      <c r="BW26" s="29">
        <v>0.08</v>
      </c>
      <c r="BX26" s="29">
        <v>0</v>
      </c>
      <c r="BY26" s="29">
        <v>0</v>
      </c>
      <c r="BZ26" s="29">
        <v>0</v>
      </c>
      <c r="CA26" s="29">
        <v>0</v>
      </c>
      <c r="CB26" s="29">
        <v>649.70000000000005</v>
      </c>
      <c r="CC26" s="28">
        <f>SUM($CC$18:$CC$25)</f>
        <v>84.52000000000001</v>
      </c>
      <c r="CD26" s="30">
        <f>$I$26/$I$53*100</f>
        <v>19.483524751913006</v>
      </c>
      <c r="CE26" s="30">
        <v>530.42999999999995</v>
      </c>
      <c r="CG26" s="30">
        <v>71.03</v>
      </c>
      <c r="CH26" s="30">
        <v>43.29</v>
      </c>
      <c r="CI26" s="30">
        <v>57.16</v>
      </c>
      <c r="CJ26" s="30">
        <v>6660.73</v>
      </c>
      <c r="CK26" s="30">
        <v>2792.35</v>
      </c>
      <c r="CL26" s="30">
        <v>4726.54</v>
      </c>
      <c r="CM26" s="30">
        <v>86.72</v>
      </c>
      <c r="CN26" s="30">
        <v>65.38</v>
      </c>
      <c r="CO26" s="30">
        <v>76.05</v>
      </c>
      <c r="CP26" s="30">
        <v>7.2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 ht="24">
      <c r="A28" s="23" t="str">
        <f>""</f>
        <v/>
      </c>
      <c r="B28" s="24" t="s">
        <v>109</v>
      </c>
      <c r="C28" s="25" t="str">
        <f>"135"</f>
        <v>135</v>
      </c>
      <c r="D28" s="25">
        <v>3.92</v>
      </c>
      <c r="E28" s="25">
        <v>5.54</v>
      </c>
      <c r="F28" s="25">
        <v>3.38</v>
      </c>
      <c r="G28" s="25">
        <v>0</v>
      </c>
      <c r="H28" s="25">
        <v>14.85</v>
      </c>
      <c r="I28" s="25">
        <v>106.91999999999999</v>
      </c>
      <c r="J28" s="26">
        <v>1.22</v>
      </c>
      <c r="K28" s="26">
        <v>0</v>
      </c>
      <c r="L28" s="26">
        <v>0</v>
      </c>
      <c r="M28" s="26">
        <v>0</v>
      </c>
      <c r="N28" s="26">
        <v>14.85</v>
      </c>
      <c r="O28" s="26">
        <v>0</v>
      </c>
      <c r="P28" s="26">
        <v>0</v>
      </c>
      <c r="Q28" s="26">
        <v>0</v>
      </c>
      <c r="R28" s="26">
        <v>0</v>
      </c>
      <c r="S28" s="26">
        <v>1.49</v>
      </c>
      <c r="T28" s="26">
        <v>1.22</v>
      </c>
      <c r="U28" s="26">
        <v>67.5</v>
      </c>
      <c r="V28" s="26">
        <v>205.2</v>
      </c>
      <c r="W28" s="26">
        <v>167.4</v>
      </c>
      <c r="X28" s="26">
        <v>20.25</v>
      </c>
      <c r="Y28" s="26">
        <v>128.25</v>
      </c>
      <c r="Z28" s="26">
        <v>0.14000000000000001</v>
      </c>
      <c r="AA28" s="26">
        <v>13.5</v>
      </c>
      <c r="AB28" s="26">
        <v>0</v>
      </c>
      <c r="AC28" s="26">
        <v>13.5</v>
      </c>
      <c r="AD28" s="26">
        <v>0</v>
      </c>
      <c r="AE28" s="26">
        <v>0.04</v>
      </c>
      <c r="AF28" s="26">
        <v>0.2</v>
      </c>
      <c r="AG28" s="26">
        <v>0.27</v>
      </c>
      <c r="AH28" s="26">
        <v>1.62</v>
      </c>
      <c r="AI28" s="26">
        <v>0.81</v>
      </c>
      <c r="AJ28" s="26">
        <v>0</v>
      </c>
      <c r="AK28" s="26">
        <v>436.05</v>
      </c>
      <c r="AL28" s="26">
        <v>405</v>
      </c>
      <c r="AM28" s="26">
        <v>607.5</v>
      </c>
      <c r="AN28" s="26">
        <v>522.45000000000005</v>
      </c>
      <c r="AO28" s="26">
        <v>155.25</v>
      </c>
      <c r="AP28" s="26">
        <v>291.60000000000002</v>
      </c>
      <c r="AQ28" s="26">
        <v>97.2</v>
      </c>
      <c r="AR28" s="26">
        <v>303.75</v>
      </c>
      <c r="AS28" s="26">
        <v>216</v>
      </c>
      <c r="AT28" s="26">
        <v>234.9</v>
      </c>
      <c r="AU28" s="26">
        <v>464.4</v>
      </c>
      <c r="AV28" s="26">
        <v>210.6</v>
      </c>
      <c r="AW28" s="26">
        <v>125.55</v>
      </c>
      <c r="AX28" s="26">
        <v>1210.95</v>
      </c>
      <c r="AY28" s="26">
        <v>0</v>
      </c>
      <c r="AZ28" s="26">
        <v>699.3</v>
      </c>
      <c r="BA28" s="26">
        <v>375.3</v>
      </c>
      <c r="BB28" s="26">
        <v>326.7</v>
      </c>
      <c r="BC28" s="26">
        <v>67.5</v>
      </c>
      <c r="BD28" s="26">
        <v>0.14000000000000001</v>
      </c>
      <c r="BE28" s="26">
        <v>0.09</v>
      </c>
      <c r="BF28" s="26">
        <v>0.05</v>
      </c>
      <c r="BG28" s="26">
        <v>0.11</v>
      </c>
      <c r="BH28" s="26">
        <v>0.12</v>
      </c>
      <c r="BI28" s="26">
        <v>0.61</v>
      </c>
      <c r="BJ28" s="26">
        <v>0.04</v>
      </c>
      <c r="BK28" s="26">
        <v>0.76</v>
      </c>
      <c r="BL28" s="26">
        <v>0.03</v>
      </c>
      <c r="BM28" s="26">
        <v>0.42</v>
      </c>
      <c r="BN28" s="26">
        <v>0.05</v>
      </c>
      <c r="BO28" s="26">
        <v>0</v>
      </c>
      <c r="BP28" s="26">
        <v>0</v>
      </c>
      <c r="BQ28" s="26">
        <v>0.05</v>
      </c>
      <c r="BR28" s="26">
        <v>0.11</v>
      </c>
      <c r="BS28" s="26">
        <v>0.93</v>
      </c>
      <c r="BT28" s="26">
        <v>0.01</v>
      </c>
      <c r="BU28" s="26">
        <v>0</v>
      </c>
      <c r="BV28" s="26">
        <v>0.03</v>
      </c>
      <c r="BW28" s="26">
        <v>0.04</v>
      </c>
      <c r="BX28" s="26">
        <v>0.11</v>
      </c>
      <c r="BY28" s="26">
        <v>0</v>
      </c>
      <c r="BZ28" s="26">
        <v>0</v>
      </c>
      <c r="CA28" s="26">
        <v>0</v>
      </c>
      <c r="CB28" s="26">
        <v>116.78</v>
      </c>
      <c r="CC28" s="25">
        <v>33</v>
      </c>
      <c r="CE28" s="23">
        <v>13.5</v>
      </c>
      <c r="CG28" s="23">
        <v>12.15</v>
      </c>
      <c r="CH28" s="23">
        <v>12.15</v>
      </c>
      <c r="CI28" s="23">
        <v>12.15</v>
      </c>
      <c r="CJ28" s="23">
        <v>0</v>
      </c>
      <c r="CK28" s="23">
        <v>0</v>
      </c>
      <c r="CL28" s="23">
        <v>0</v>
      </c>
      <c r="CM28" s="23">
        <v>2.7</v>
      </c>
      <c r="CN28" s="23">
        <v>2.7</v>
      </c>
      <c r="CO28" s="23">
        <v>2.7</v>
      </c>
      <c r="CP28" s="23">
        <v>0</v>
      </c>
      <c r="CQ28" s="23">
        <v>0</v>
      </c>
      <c r="CR28" s="23">
        <v>27.5</v>
      </c>
    </row>
    <row r="29" spans="1:96" s="19" customFormat="1" ht="24">
      <c r="A29" s="19" t="str">
        <f>"20"</f>
        <v>20</v>
      </c>
      <c r="B29" s="20" t="s">
        <v>110</v>
      </c>
      <c r="C29" s="21" t="str">
        <f>"30"</f>
        <v>30</v>
      </c>
      <c r="D29" s="21">
        <v>1.5</v>
      </c>
      <c r="E29" s="21">
        <v>0</v>
      </c>
      <c r="F29" s="21">
        <v>1.35</v>
      </c>
      <c r="G29" s="21">
        <v>0</v>
      </c>
      <c r="H29" s="21">
        <v>90</v>
      </c>
      <c r="I29" s="21">
        <v>360.15</v>
      </c>
      <c r="J29" s="22">
        <v>0</v>
      </c>
      <c r="K29" s="22">
        <v>0</v>
      </c>
      <c r="L29" s="22">
        <v>0</v>
      </c>
      <c r="M29" s="22">
        <v>0</v>
      </c>
      <c r="N29" s="22">
        <v>90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13.56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11.3</v>
      </c>
    </row>
    <row r="30" spans="1:96" s="30" customFormat="1" ht="11.4">
      <c r="B30" s="27" t="s">
        <v>111</v>
      </c>
      <c r="C30" s="28"/>
      <c r="D30" s="28">
        <v>5.42</v>
      </c>
      <c r="E30" s="28">
        <v>5.54</v>
      </c>
      <c r="F30" s="28">
        <v>4.7300000000000004</v>
      </c>
      <c r="G30" s="28">
        <v>0</v>
      </c>
      <c r="H30" s="28">
        <v>104.85</v>
      </c>
      <c r="I30" s="28">
        <v>467.07</v>
      </c>
      <c r="J30" s="29">
        <v>1.22</v>
      </c>
      <c r="K30" s="29">
        <v>0</v>
      </c>
      <c r="L30" s="29">
        <v>0</v>
      </c>
      <c r="M30" s="29">
        <v>0</v>
      </c>
      <c r="N30" s="29">
        <v>104.85</v>
      </c>
      <c r="O30" s="29">
        <v>0</v>
      </c>
      <c r="P30" s="29">
        <v>0</v>
      </c>
      <c r="Q30" s="29">
        <v>0</v>
      </c>
      <c r="R30" s="29">
        <v>0</v>
      </c>
      <c r="S30" s="29">
        <v>1.49</v>
      </c>
      <c r="T30" s="29">
        <v>1.22</v>
      </c>
      <c r="U30" s="29">
        <v>67.5</v>
      </c>
      <c r="V30" s="29">
        <v>205.2</v>
      </c>
      <c r="W30" s="29">
        <v>167.4</v>
      </c>
      <c r="X30" s="29">
        <v>20.25</v>
      </c>
      <c r="Y30" s="29">
        <v>128.25</v>
      </c>
      <c r="Z30" s="29">
        <v>0.14000000000000001</v>
      </c>
      <c r="AA30" s="29">
        <v>13.5</v>
      </c>
      <c r="AB30" s="29">
        <v>0</v>
      </c>
      <c r="AC30" s="29">
        <v>13.5</v>
      </c>
      <c r="AD30" s="29">
        <v>0</v>
      </c>
      <c r="AE30" s="29">
        <v>0.04</v>
      </c>
      <c r="AF30" s="29">
        <v>0.2</v>
      </c>
      <c r="AG30" s="29">
        <v>0.27</v>
      </c>
      <c r="AH30" s="29">
        <v>1.62</v>
      </c>
      <c r="AI30" s="29">
        <v>0.81</v>
      </c>
      <c r="AJ30" s="29">
        <v>0</v>
      </c>
      <c r="AK30" s="29">
        <v>436.05</v>
      </c>
      <c r="AL30" s="29">
        <v>405</v>
      </c>
      <c r="AM30" s="29">
        <v>607.5</v>
      </c>
      <c r="AN30" s="29">
        <v>522.45000000000005</v>
      </c>
      <c r="AO30" s="29">
        <v>155.25</v>
      </c>
      <c r="AP30" s="29">
        <v>291.60000000000002</v>
      </c>
      <c r="AQ30" s="29">
        <v>97.2</v>
      </c>
      <c r="AR30" s="29">
        <v>303.75</v>
      </c>
      <c r="AS30" s="29">
        <v>216</v>
      </c>
      <c r="AT30" s="29">
        <v>234.9</v>
      </c>
      <c r="AU30" s="29">
        <v>464.4</v>
      </c>
      <c r="AV30" s="29">
        <v>210.6</v>
      </c>
      <c r="AW30" s="29">
        <v>125.55</v>
      </c>
      <c r="AX30" s="29">
        <v>1210.95</v>
      </c>
      <c r="AY30" s="29">
        <v>0</v>
      </c>
      <c r="AZ30" s="29">
        <v>699.3</v>
      </c>
      <c r="BA30" s="29">
        <v>375.3</v>
      </c>
      <c r="BB30" s="29">
        <v>326.7</v>
      </c>
      <c r="BC30" s="29">
        <v>67.5</v>
      </c>
      <c r="BD30" s="29">
        <v>0.14000000000000001</v>
      </c>
      <c r="BE30" s="29">
        <v>0.09</v>
      </c>
      <c r="BF30" s="29">
        <v>0.05</v>
      </c>
      <c r="BG30" s="29">
        <v>0.11</v>
      </c>
      <c r="BH30" s="29">
        <v>0.12</v>
      </c>
      <c r="BI30" s="29">
        <v>0.61</v>
      </c>
      <c r="BJ30" s="29">
        <v>0.04</v>
      </c>
      <c r="BK30" s="29">
        <v>0.76</v>
      </c>
      <c r="BL30" s="29">
        <v>0.03</v>
      </c>
      <c r="BM30" s="29">
        <v>0.42</v>
      </c>
      <c r="BN30" s="29">
        <v>0.05</v>
      </c>
      <c r="BO30" s="29">
        <v>0</v>
      </c>
      <c r="BP30" s="29">
        <v>0</v>
      </c>
      <c r="BQ30" s="29">
        <v>0.05</v>
      </c>
      <c r="BR30" s="29">
        <v>0.11</v>
      </c>
      <c r="BS30" s="29">
        <v>0.93</v>
      </c>
      <c r="BT30" s="29">
        <v>0.01</v>
      </c>
      <c r="BU30" s="29">
        <v>0</v>
      </c>
      <c r="BV30" s="29">
        <v>0.03</v>
      </c>
      <c r="BW30" s="29">
        <v>0.04</v>
      </c>
      <c r="BX30" s="29">
        <v>0.11</v>
      </c>
      <c r="BY30" s="29">
        <v>0</v>
      </c>
      <c r="BZ30" s="29">
        <v>0</v>
      </c>
      <c r="CA30" s="29">
        <v>0</v>
      </c>
      <c r="CB30" s="29">
        <v>116.78</v>
      </c>
      <c r="CC30" s="28">
        <f>SUM($CC$27:$CC$29)</f>
        <v>46.56</v>
      </c>
      <c r="CD30" s="30">
        <f>$I$30/$I$53*100</f>
        <v>13.261687417481793</v>
      </c>
      <c r="CE30" s="30">
        <v>13.5</v>
      </c>
      <c r="CG30" s="30">
        <v>12.15</v>
      </c>
      <c r="CH30" s="30">
        <v>12.15</v>
      </c>
      <c r="CI30" s="30">
        <v>12.15</v>
      </c>
      <c r="CJ30" s="30">
        <v>0</v>
      </c>
      <c r="CK30" s="30">
        <v>0</v>
      </c>
      <c r="CL30" s="30">
        <v>0</v>
      </c>
      <c r="CM30" s="30">
        <v>2.7</v>
      </c>
      <c r="CN30" s="30">
        <v>2.7</v>
      </c>
      <c r="CO30" s="30">
        <v>2.7</v>
      </c>
      <c r="CP30" s="30">
        <v>0</v>
      </c>
      <c r="CQ30" s="30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"20/4"</f>
        <v>20/4</v>
      </c>
      <c r="B33" s="24" t="s">
        <v>93</v>
      </c>
      <c r="C33" s="25" t="str">
        <f>"230"</f>
        <v>230</v>
      </c>
      <c r="D33" s="25">
        <v>3.64</v>
      </c>
      <c r="E33" s="25">
        <v>3.45</v>
      </c>
      <c r="F33" s="25">
        <v>7.12</v>
      </c>
      <c r="G33" s="25">
        <v>0</v>
      </c>
      <c r="H33" s="25">
        <v>12.48</v>
      </c>
      <c r="I33" s="25">
        <v>125.53988110000002</v>
      </c>
      <c r="J33" s="26">
        <v>5.05</v>
      </c>
      <c r="K33" s="26">
        <v>0.13</v>
      </c>
      <c r="L33" s="26">
        <v>0</v>
      </c>
      <c r="M33" s="26">
        <v>0</v>
      </c>
      <c r="N33" s="26">
        <v>12</v>
      </c>
      <c r="O33" s="26">
        <v>0</v>
      </c>
      <c r="P33" s="26">
        <v>0.49</v>
      </c>
      <c r="Q33" s="26">
        <v>0</v>
      </c>
      <c r="R33" s="26">
        <v>0</v>
      </c>
      <c r="S33" s="26">
        <v>0.12</v>
      </c>
      <c r="T33" s="26">
        <v>2.35</v>
      </c>
      <c r="U33" s="26">
        <v>506.81</v>
      </c>
      <c r="V33" s="26">
        <v>212.13</v>
      </c>
      <c r="W33" s="26">
        <v>143.22999999999999</v>
      </c>
      <c r="X33" s="26">
        <v>17.809999999999999</v>
      </c>
      <c r="Y33" s="26">
        <v>101.45</v>
      </c>
      <c r="Z33" s="26">
        <v>0.21</v>
      </c>
      <c r="AA33" s="26">
        <v>27.88</v>
      </c>
      <c r="AB33" s="26">
        <v>23.18</v>
      </c>
      <c r="AC33" s="26">
        <v>51.68</v>
      </c>
      <c r="AD33" s="26">
        <v>0.06</v>
      </c>
      <c r="AE33" s="26">
        <v>0.04</v>
      </c>
      <c r="AF33" s="26">
        <v>0.16</v>
      </c>
      <c r="AG33" s="26">
        <v>0.19</v>
      </c>
      <c r="AH33" s="26">
        <v>0.95</v>
      </c>
      <c r="AI33" s="26">
        <v>3.87</v>
      </c>
      <c r="AJ33" s="26">
        <v>0</v>
      </c>
      <c r="AK33" s="26">
        <v>182.01</v>
      </c>
      <c r="AL33" s="26">
        <v>179.75</v>
      </c>
      <c r="AM33" s="26">
        <v>308.44</v>
      </c>
      <c r="AN33" s="26">
        <v>247.23</v>
      </c>
      <c r="AO33" s="26">
        <v>82.51</v>
      </c>
      <c r="AP33" s="26">
        <v>145.88999999999999</v>
      </c>
      <c r="AQ33" s="26">
        <v>49.74</v>
      </c>
      <c r="AR33" s="26">
        <v>163.26</v>
      </c>
      <c r="AS33" s="26">
        <v>1.96</v>
      </c>
      <c r="AT33" s="26">
        <v>1.42</v>
      </c>
      <c r="AU33" s="26">
        <v>3.09</v>
      </c>
      <c r="AV33" s="26">
        <v>1.9</v>
      </c>
      <c r="AW33" s="26">
        <v>1.3</v>
      </c>
      <c r="AX33" s="26">
        <v>7.72</v>
      </c>
      <c r="AY33" s="26">
        <v>0</v>
      </c>
      <c r="AZ33" s="26">
        <v>2.6</v>
      </c>
      <c r="BA33" s="26">
        <v>2.92</v>
      </c>
      <c r="BB33" s="26">
        <v>205.16</v>
      </c>
      <c r="BC33" s="26">
        <v>29.21</v>
      </c>
      <c r="BD33" s="26">
        <v>0.14000000000000001</v>
      </c>
      <c r="BE33" s="26">
        <v>0.06</v>
      </c>
      <c r="BF33" s="26">
        <v>0.03</v>
      </c>
      <c r="BG33" s="26">
        <v>0.08</v>
      </c>
      <c r="BH33" s="26">
        <v>0.09</v>
      </c>
      <c r="BI33" s="26">
        <v>0.4</v>
      </c>
      <c r="BJ33" s="26">
        <v>0</v>
      </c>
      <c r="BK33" s="26">
        <v>1.1200000000000001</v>
      </c>
      <c r="BL33" s="26">
        <v>0</v>
      </c>
      <c r="BM33" s="26">
        <v>0.35</v>
      </c>
      <c r="BN33" s="26">
        <v>0</v>
      </c>
      <c r="BO33" s="26">
        <v>0</v>
      </c>
      <c r="BP33" s="26">
        <v>0</v>
      </c>
      <c r="BQ33" s="26">
        <v>0.08</v>
      </c>
      <c r="BR33" s="26">
        <v>0.12</v>
      </c>
      <c r="BS33" s="26">
        <v>0.91</v>
      </c>
      <c r="BT33" s="26">
        <v>0</v>
      </c>
      <c r="BU33" s="26">
        <v>0</v>
      </c>
      <c r="BV33" s="26">
        <v>0.05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216.86</v>
      </c>
      <c r="CC33" s="25">
        <v>23.32</v>
      </c>
      <c r="CE33" s="23">
        <v>31.74</v>
      </c>
      <c r="CG33" s="23">
        <v>64.569999999999993</v>
      </c>
      <c r="CH33" s="23">
        <v>30.46</v>
      </c>
      <c r="CI33" s="23">
        <v>47.51</v>
      </c>
      <c r="CJ33" s="23">
        <v>977.91</v>
      </c>
      <c r="CK33" s="23">
        <v>361.29</v>
      </c>
      <c r="CL33" s="23">
        <v>669.6</v>
      </c>
      <c r="CM33" s="23">
        <v>40.909999999999997</v>
      </c>
      <c r="CN33" s="23">
        <v>19.68</v>
      </c>
      <c r="CO33" s="23">
        <v>30.3</v>
      </c>
      <c r="CP33" s="23">
        <v>5.75</v>
      </c>
      <c r="CQ33" s="23">
        <v>1.1499999999999999</v>
      </c>
      <c r="CR33" s="23">
        <v>14.13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20.63</v>
      </c>
      <c r="CE34" s="23">
        <v>104</v>
      </c>
      <c r="CG34" s="23">
        <v>9.0399999999999991</v>
      </c>
      <c r="CH34" s="23">
        <v>7.6</v>
      </c>
      <c r="CI34" s="23">
        <v>8.32</v>
      </c>
      <c r="CJ34" s="23">
        <v>1296</v>
      </c>
      <c r="CK34" s="23">
        <v>828</v>
      </c>
      <c r="CL34" s="23">
        <v>1062</v>
      </c>
      <c r="CM34" s="23">
        <v>4</v>
      </c>
      <c r="CN34" s="23">
        <v>2.8</v>
      </c>
      <c r="CO34" s="23">
        <v>3.4</v>
      </c>
      <c r="CP34" s="23">
        <v>0</v>
      </c>
      <c r="CQ34" s="23">
        <v>0</v>
      </c>
      <c r="CR34" s="23">
        <v>12.5</v>
      </c>
    </row>
    <row r="35" spans="1:96" s="23" customFormat="1">
      <c r="A35" s="23" t="str">
        <f>"10"</f>
        <v>10</v>
      </c>
      <c r="B35" s="24" t="s">
        <v>95</v>
      </c>
      <c r="C35" s="25" t="str">
        <f>"10"</f>
        <v>10</v>
      </c>
      <c r="D35" s="25">
        <v>0.08</v>
      </c>
      <c r="E35" s="25">
        <v>0.08</v>
      </c>
      <c r="F35" s="25">
        <v>7.25</v>
      </c>
      <c r="G35" s="25">
        <v>0</v>
      </c>
      <c r="H35" s="25">
        <v>0.13</v>
      </c>
      <c r="I35" s="25">
        <v>66.063999999999993</v>
      </c>
      <c r="J35" s="26">
        <v>4.71</v>
      </c>
      <c r="K35" s="26">
        <v>0.22</v>
      </c>
      <c r="L35" s="26">
        <v>0</v>
      </c>
      <c r="M35" s="26">
        <v>0</v>
      </c>
      <c r="N35" s="26">
        <v>0.13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0.14000000000000001</v>
      </c>
      <c r="U35" s="26">
        <v>1.5</v>
      </c>
      <c r="V35" s="26">
        <v>3</v>
      </c>
      <c r="W35" s="26">
        <v>2.4</v>
      </c>
      <c r="X35" s="26">
        <v>0</v>
      </c>
      <c r="Y35" s="26">
        <v>3</v>
      </c>
      <c r="Z35" s="26">
        <v>0.02</v>
      </c>
      <c r="AA35" s="26">
        <v>40</v>
      </c>
      <c r="AB35" s="26">
        <v>30</v>
      </c>
      <c r="AC35" s="26">
        <v>45</v>
      </c>
      <c r="AD35" s="26">
        <v>0.1</v>
      </c>
      <c r="AE35" s="26">
        <v>0</v>
      </c>
      <c r="AF35" s="26">
        <v>0.01</v>
      </c>
      <c r="AG35" s="26">
        <v>0.01</v>
      </c>
      <c r="AH35" s="26">
        <v>0.02</v>
      </c>
      <c r="AI35" s="26">
        <v>0</v>
      </c>
      <c r="AJ35" s="26">
        <v>0</v>
      </c>
      <c r="AK35" s="26">
        <v>4.2</v>
      </c>
      <c r="AL35" s="26">
        <v>4.0999999999999996</v>
      </c>
      <c r="AM35" s="26">
        <v>7.6</v>
      </c>
      <c r="AN35" s="26">
        <v>4.5</v>
      </c>
      <c r="AO35" s="26">
        <v>1.7</v>
      </c>
      <c r="AP35" s="26">
        <v>4.7</v>
      </c>
      <c r="AQ35" s="26">
        <v>4.3</v>
      </c>
      <c r="AR35" s="26">
        <v>4.2</v>
      </c>
      <c r="AS35" s="26">
        <v>3.6</v>
      </c>
      <c r="AT35" s="26">
        <v>2.6</v>
      </c>
      <c r="AU35" s="26">
        <v>5.7</v>
      </c>
      <c r="AV35" s="26">
        <v>3.5</v>
      </c>
      <c r="AW35" s="26">
        <v>2.4</v>
      </c>
      <c r="AX35" s="26">
        <v>14.2</v>
      </c>
      <c r="AY35" s="26">
        <v>0</v>
      </c>
      <c r="AZ35" s="26">
        <v>4.8</v>
      </c>
      <c r="BA35" s="26">
        <v>5.4</v>
      </c>
      <c r="BB35" s="26">
        <v>4.2</v>
      </c>
      <c r="BC35" s="26">
        <v>1</v>
      </c>
      <c r="BD35" s="26">
        <v>0.27</v>
      </c>
      <c r="BE35" s="26">
        <v>0.12</v>
      </c>
      <c r="BF35" s="26">
        <v>7.0000000000000007E-2</v>
      </c>
      <c r="BG35" s="26">
        <v>0.15</v>
      </c>
      <c r="BH35" s="26">
        <v>0.17</v>
      </c>
      <c r="BI35" s="26">
        <v>0.79</v>
      </c>
      <c r="BJ35" s="26">
        <v>0</v>
      </c>
      <c r="BK35" s="26">
        <v>2.21</v>
      </c>
      <c r="BL35" s="26">
        <v>0</v>
      </c>
      <c r="BM35" s="26">
        <v>0.68</v>
      </c>
      <c r="BN35" s="26">
        <v>0</v>
      </c>
      <c r="BO35" s="26">
        <v>0</v>
      </c>
      <c r="BP35" s="26">
        <v>0</v>
      </c>
      <c r="BQ35" s="26">
        <v>0.15</v>
      </c>
      <c r="BR35" s="26">
        <v>0.23</v>
      </c>
      <c r="BS35" s="26">
        <v>1.8</v>
      </c>
      <c r="BT35" s="26">
        <v>0</v>
      </c>
      <c r="BU35" s="26">
        <v>0</v>
      </c>
      <c r="BV35" s="26">
        <v>0.09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2.5</v>
      </c>
      <c r="CC35" s="25">
        <v>11.92</v>
      </c>
      <c r="CE35" s="23">
        <v>45</v>
      </c>
      <c r="CG35" s="23">
        <v>0.4</v>
      </c>
      <c r="CH35" s="23">
        <v>0.1</v>
      </c>
      <c r="CI35" s="23">
        <v>0.25</v>
      </c>
      <c r="CJ35" s="23">
        <v>20</v>
      </c>
      <c r="CK35" s="23">
        <v>8.1999999999999993</v>
      </c>
      <c r="CL35" s="23">
        <v>14.1</v>
      </c>
      <c r="CM35" s="23">
        <v>1.71</v>
      </c>
      <c r="CN35" s="23">
        <v>0.87</v>
      </c>
      <c r="CO35" s="23">
        <v>1.29</v>
      </c>
      <c r="CP35" s="23">
        <v>0</v>
      </c>
      <c r="CQ35" s="23">
        <v>0</v>
      </c>
      <c r="CR35" s="23">
        <v>7.22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2.2400000000000002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1.87</v>
      </c>
    </row>
    <row r="37" spans="1:96" s="23" customFormat="1">
      <c r="A37" s="23" t="str">
        <f>"11/3"</f>
        <v>11/3</v>
      </c>
      <c r="B37" s="24" t="s">
        <v>97</v>
      </c>
      <c r="C37" s="25" t="str">
        <f>"40"</f>
        <v>40</v>
      </c>
      <c r="D37" s="25">
        <v>9.6</v>
      </c>
      <c r="E37" s="25">
        <v>0</v>
      </c>
      <c r="F37" s="25">
        <v>4.5999999999999996</v>
      </c>
      <c r="G37" s="25">
        <v>0</v>
      </c>
      <c r="H37" s="25">
        <v>18.52</v>
      </c>
      <c r="I37" s="25">
        <v>155.38399999999999</v>
      </c>
      <c r="J37" s="26">
        <v>0.2</v>
      </c>
      <c r="K37" s="26">
        <v>0</v>
      </c>
      <c r="L37" s="26">
        <v>0</v>
      </c>
      <c r="M37" s="26">
        <v>0</v>
      </c>
      <c r="N37" s="26">
        <v>1.1599999999999999</v>
      </c>
      <c r="O37" s="26">
        <v>17.36</v>
      </c>
      <c r="P37" s="26">
        <v>0</v>
      </c>
      <c r="Q37" s="26">
        <v>0</v>
      </c>
      <c r="R37" s="26">
        <v>0</v>
      </c>
      <c r="S37" s="26">
        <v>0</v>
      </c>
      <c r="T37" s="26">
        <v>1.08</v>
      </c>
      <c r="U37" s="26">
        <v>22</v>
      </c>
      <c r="V37" s="26">
        <v>268.8</v>
      </c>
      <c r="W37" s="26">
        <v>33.200000000000003</v>
      </c>
      <c r="X37" s="26">
        <v>32</v>
      </c>
      <c r="Y37" s="26">
        <v>156</v>
      </c>
      <c r="Z37" s="26">
        <v>4.72</v>
      </c>
      <c r="AA37" s="26">
        <v>0</v>
      </c>
      <c r="AB37" s="26">
        <v>12</v>
      </c>
      <c r="AC37" s="26">
        <v>2</v>
      </c>
      <c r="AD37" s="26">
        <v>0.2</v>
      </c>
      <c r="AE37" s="26">
        <v>0.2</v>
      </c>
      <c r="AF37" s="26">
        <v>0.08</v>
      </c>
      <c r="AG37" s="26">
        <v>0.72</v>
      </c>
      <c r="AH37" s="26">
        <v>22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5.6</v>
      </c>
      <c r="CC37" s="25">
        <v>6.48</v>
      </c>
      <c r="CE37" s="23">
        <v>2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5.4</v>
      </c>
    </row>
    <row r="38" spans="1:96" s="19" customFormat="1">
      <c r="A38" s="19" t="str">
        <f>"27/10"</f>
        <v>27/10</v>
      </c>
      <c r="B38" s="20" t="s">
        <v>98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1.1200000000000001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0.68</v>
      </c>
    </row>
    <row r="39" spans="1:96" s="30" customFormat="1" ht="11.4">
      <c r="B39" s="27" t="s">
        <v>113</v>
      </c>
      <c r="C39" s="28"/>
      <c r="D39" s="28">
        <v>21.14</v>
      </c>
      <c r="E39" s="28">
        <v>8.61</v>
      </c>
      <c r="F39" s="28">
        <v>23.86</v>
      </c>
      <c r="G39" s="28">
        <v>0.28999999999999998</v>
      </c>
      <c r="H39" s="28">
        <v>56.11</v>
      </c>
      <c r="I39" s="28">
        <v>522.42999999999995</v>
      </c>
      <c r="J39" s="29">
        <v>11.16</v>
      </c>
      <c r="K39" s="29">
        <v>0.35</v>
      </c>
      <c r="L39" s="29">
        <v>0</v>
      </c>
      <c r="M39" s="29">
        <v>0</v>
      </c>
      <c r="N39" s="29">
        <v>19.89</v>
      </c>
      <c r="O39" s="29">
        <v>35.6</v>
      </c>
      <c r="P39" s="29">
        <v>0.62</v>
      </c>
      <c r="Q39" s="29">
        <v>0</v>
      </c>
      <c r="R39" s="29">
        <v>0</v>
      </c>
      <c r="S39" s="29">
        <v>0.12</v>
      </c>
      <c r="T39" s="29">
        <v>4.7300000000000004</v>
      </c>
      <c r="U39" s="29">
        <v>583.96</v>
      </c>
      <c r="V39" s="29">
        <v>540.1</v>
      </c>
      <c r="W39" s="29">
        <v>201</v>
      </c>
      <c r="X39" s="29">
        <v>54.61</v>
      </c>
      <c r="Y39" s="29">
        <v>337.25</v>
      </c>
      <c r="Z39" s="29">
        <v>5.97</v>
      </c>
      <c r="AA39" s="29">
        <v>167.88</v>
      </c>
      <c r="AB39" s="29">
        <v>89.18</v>
      </c>
      <c r="AC39" s="29">
        <v>202.68</v>
      </c>
      <c r="AD39" s="29">
        <v>0.6</v>
      </c>
      <c r="AE39" s="29">
        <v>0.27</v>
      </c>
      <c r="AF39" s="29">
        <v>0.43</v>
      </c>
      <c r="AG39" s="29">
        <v>1</v>
      </c>
      <c r="AH39" s="29">
        <v>24.41</v>
      </c>
      <c r="AI39" s="29">
        <v>3.87</v>
      </c>
      <c r="AJ39" s="29">
        <v>0</v>
      </c>
      <c r="AK39" s="29">
        <v>622.72</v>
      </c>
      <c r="AL39" s="29">
        <v>555.58000000000004</v>
      </c>
      <c r="AM39" s="29">
        <v>952.02</v>
      </c>
      <c r="AN39" s="29">
        <v>680.44</v>
      </c>
      <c r="AO39" s="29">
        <v>293.83</v>
      </c>
      <c r="AP39" s="29">
        <v>474.63</v>
      </c>
      <c r="AQ39" s="29">
        <v>165.91</v>
      </c>
      <c r="AR39" s="29">
        <v>573.03</v>
      </c>
      <c r="AS39" s="29">
        <v>379.34</v>
      </c>
      <c r="AT39" s="29">
        <v>444.1</v>
      </c>
      <c r="AU39" s="29">
        <v>603.75</v>
      </c>
      <c r="AV39" s="29">
        <v>195.68</v>
      </c>
      <c r="AW39" s="29">
        <v>266.14999999999998</v>
      </c>
      <c r="AX39" s="29">
        <v>1534.31</v>
      </c>
      <c r="AY39" s="29">
        <v>5.6</v>
      </c>
      <c r="AZ39" s="29">
        <v>427.49</v>
      </c>
      <c r="BA39" s="29">
        <v>493.32</v>
      </c>
      <c r="BB39" s="29">
        <v>475.27</v>
      </c>
      <c r="BC39" s="29">
        <v>207.27</v>
      </c>
      <c r="BD39" s="29">
        <v>0.41</v>
      </c>
      <c r="BE39" s="29">
        <v>0.19</v>
      </c>
      <c r="BF39" s="29">
        <v>0.1</v>
      </c>
      <c r="BG39" s="29">
        <v>0.23</v>
      </c>
      <c r="BH39" s="29">
        <v>0.26</v>
      </c>
      <c r="BI39" s="29">
        <v>1.2</v>
      </c>
      <c r="BJ39" s="29">
        <v>0</v>
      </c>
      <c r="BK39" s="29">
        <v>3.36</v>
      </c>
      <c r="BL39" s="29">
        <v>0</v>
      </c>
      <c r="BM39" s="29">
        <v>1.03</v>
      </c>
      <c r="BN39" s="29">
        <v>0</v>
      </c>
      <c r="BO39" s="29">
        <v>0</v>
      </c>
      <c r="BP39" s="29">
        <v>0</v>
      </c>
      <c r="BQ39" s="29">
        <v>0.23</v>
      </c>
      <c r="BR39" s="29">
        <v>0.35</v>
      </c>
      <c r="BS39" s="29">
        <v>2.74</v>
      </c>
      <c r="BT39" s="29">
        <v>0</v>
      </c>
      <c r="BU39" s="29">
        <v>0</v>
      </c>
      <c r="BV39" s="29">
        <v>0.26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470.29</v>
      </c>
      <c r="CC39" s="28">
        <f>SUM($CC$32:$CC$38)</f>
        <v>65.710000000000008</v>
      </c>
      <c r="CD39" s="30">
        <f>$I$39/$I$53*100</f>
        <v>14.833543917432104</v>
      </c>
      <c r="CE39" s="30">
        <v>182.74</v>
      </c>
      <c r="CG39" s="30">
        <v>74.61</v>
      </c>
      <c r="CH39" s="30">
        <v>38.76</v>
      </c>
      <c r="CI39" s="30">
        <v>56.68</v>
      </c>
      <c r="CJ39" s="30">
        <v>3546.38</v>
      </c>
      <c r="CK39" s="30">
        <v>1681.5</v>
      </c>
      <c r="CL39" s="30">
        <v>2613.94</v>
      </c>
      <c r="CM39" s="30">
        <v>62.7</v>
      </c>
      <c r="CN39" s="30">
        <v>36.729999999999997</v>
      </c>
      <c r="CO39" s="30">
        <v>49.71</v>
      </c>
      <c r="CP39" s="30">
        <v>11.75</v>
      </c>
      <c r="CQ39" s="30">
        <v>1.1499999999999999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1.64</v>
      </c>
      <c r="E41" s="25">
        <v>0</v>
      </c>
      <c r="F41" s="25">
        <v>6.02</v>
      </c>
      <c r="G41" s="25">
        <v>6.02</v>
      </c>
      <c r="H41" s="25">
        <v>10</v>
      </c>
      <c r="I41" s="25">
        <v>96.913865999999999</v>
      </c>
      <c r="J41" s="26">
        <v>0.75</v>
      </c>
      <c r="K41" s="26">
        <v>3.9</v>
      </c>
      <c r="L41" s="26">
        <v>0</v>
      </c>
      <c r="M41" s="26">
        <v>0</v>
      </c>
      <c r="N41" s="26">
        <v>6.85</v>
      </c>
      <c r="O41" s="26">
        <v>1.53</v>
      </c>
      <c r="P41" s="26">
        <v>1.62</v>
      </c>
      <c r="Q41" s="26">
        <v>0</v>
      </c>
      <c r="R41" s="26">
        <v>0</v>
      </c>
      <c r="S41" s="26">
        <v>0.21</v>
      </c>
      <c r="T41" s="26">
        <v>1.25</v>
      </c>
      <c r="U41" s="26">
        <v>198.65</v>
      </c>
      <c r="V41" s="26">
        <v>212.06</v>
      </c>
      <c r="W41" s="26">
        <v>36.01</v>
      </c>
      <c r="X41" s="26">
        <v>11.73</v>
      </c>
      <c r="Y41" s="26">
        <v>25.12</v>
      </c>
      <c r="Z41" s="26">
        <v>0.48</v>
      </c>
      <c r="AA41" s="26">
        <v>0</v>
      </c>
      <c r="AB41" s="26">
        <v>13.33</v>
      </c>
      <c r="AC41" s="26">
        <v>2.04</v>
      </c>
      <c r="AD41" s="26">
        <v>2.72</v>
      </c>
      <c r="AE41" s="26">
        <v>0.02</v>
      </c>
      <c r="AF41" s="26">
        <v>0.03</v>
      </c>
      <c r="AG41" s="26">
        <v>0.48</v>
      </c>
      <c r="AH41" s="26">
        <v>0.65</v>
      </c>
      <c r="AI41" s="26">
        <v>30.67</v>
      </c>
      <c r="AJ41" s="26">
        <v>0</v>
      </c>
      <c r="AK41" s="26">
        <v>38.65</v>
      </c>
      <c r="AL41" s="26">
        <v>33.32</v>
      </c>
      <c r="AM41" s="26">
        <v>42.65</v>
      </c>
      <c r="AN41" s="26">
        <v>40.65</v>
      </c>
      <c r="AO41" s="26">
        <v>14.66</v>
      </c>
      <c r="AP41" s="26">
        <v>29.99</v>
      </c>
      <c r="AQ41" s="26">
        <v>6.67</v>
      </c>
      <c r="AR41" s="26">
        <v>37.32</v>
      </c>
      <c r="AS41" s="26">
        <v>47.32</v>
      </c>
      <c r="AT41" s="26">
        <v>56.65</v>
      </c>
      <c r="AU41" s="26">
        <v>114.63</v>
      </c>
      <c r="AV41" s="26">
        <v>18.670000000000002</v>
      </c>
      <c r="AW41" s="26">
        <v>31.32</v>
      </c>
      <c r="AX41" s="26">
        <v>183.27</v>
      </c>
      <c r="AY41" s="26">
        <v>0</v>
      </c>
      <c r="AZ41" s="26">
        <v>39.32</v>
      </c>
      <c r="BA41" s="26">
        <v>39.32</v>
      </c>
      <c r="BB41" s="26">
        <v>33.32</v>
      </c>
      <c r="BC41" s="26">
        <v>13.33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81.42</v>
      </c>
      <c r="CC41" s="25">
        <v>17.37</v>
      </c>
      <c r="CE41" s="23">
        <v>2.2200000000000002</v>
      </c>
      <c r="CG41" s="23">
        <v>16.34</v>
      </c>
      <c r="CH41" s="23">
        <v>7.2</v>
      </c>
      <c r="CI41" s="23">
        <v>11.77</v>
      </c>
      <c r="CJ41" s="23">
        <v>425.2</v>
      </c>
      <c r="CK41" s="23">
        <v>106.29</v>
      </c>
      <c r="CL41" s="23">
        <v>265.74</v>
      </c>
      <c r="CM41" s="23">
        <v>10.48</v>
      </c>
      <c r="CN41" s="23">
        <v>8.8699999999999992</v>
      </c>
      <c r="CO41" s="23">
        <v>9.67</v>
      </c>
      <c r="CP41" s="23">
        <v>3</v>
      </c>
      <c r="CQ41" s="23">
        <v>0.5</v>
      </c>
      <c r="CR41" s="23">
        <v>10.53</v>
      </c>
    </row>
    <row r="42" spans="1:96" s="23" customFormat="1">
      <c r="A42" s="23" t="str">
        <f>"11/2"</f>
        <v>11/2</v>
      </c>
      <c r="B42" s="24" t="s">
        <v>102</v>
      </c>
      <c r="C42" s="25" t="str">
        <f>"250"</f>
        <v>250</v>
      </c>
      <c r="D42" s="25">
        <v>2.46</v>
      </c>
      <c r="E42" s="25">
        <v>0</v>
      </c>
      <c r="F42" s="25">
        <v>5.42</v>
      </c>
      <c r="G42" s="25">
        <v>5.41</v>
      </c>
      <c r="H42" s="25">
        <v>18.77</v>
      </c>
      <c r="I42" s="25">
        <v>131.17202499999999</v>
      </c>
      <c r="J42" s="26">
        <v>1.17</v>
      </c>
      <c r="K42" s="26">
        <v>3.25</v>
      </c>
      <c r="L42" s="26">
        <v>0</v>
      </c>
      <c r="M42" s="26">
        <v>0</v>
      </c>
      <c r="N42" s="26">
        <v>3.33</v>
      </c>
      <c r="O42" s="26">
        <v>13.28</v>
      </c>
      <c r="P42" s="26">
        <v>2.16</v>
      </c>
      <c r="Q42" s="26">
        <v>0</v>
      </c>
      <c r="R42" s="26">
        <v>0</v>
      </c>
      <c r="S42" s="26">
        <v>0.37</v>
      </c>
      <c r="T42" s="26">
        <v>2.78</v>
      </c>
      <c r="U42" s="26">
        <v>563.75</v>
      </c>
      <c r="V42" s="26">
        <v>455.74</v>
      </c>
      <c r="W42" s="26">
        <v>26.07</v>
      </c>
      <c r="X42" s="26">
        <v>25.94</v>
      </c>
      <c r="Y42" s="26">
        <v>73.17</v>
      </c>
      <c r="Z42" s="26">
        <v>0.97</v>
      </c>
      <c r="AA42" s="26">
        <v>3</v>
      </c>
      <c r="AB42" s="26">
        <v>1457.2</v>
      </c>
      <c r="AC42" s="26">
        <v>308.35000000000002</v>
      </c>
      <c r="AD42" s="26">
        <v>2.4500000000000002</v>
      </c>
      <c r="AE42" s="26">
        <v>0.08</v>
      </c>
      <c r="AF42" s="26">
        <v>0.06</v>
      </c>
      <c r="AG42" s="26">
        <v>1.02</v>
      </c>
      <c r="AH42" s="26">
        <v>1.84</v>
      </c>
      <c r="AI42" s="26">
        <v>7.21</v>
      </c>
      <c r="AJ42" s="26">
        <v>0</v>
      </c>
      <c r="AK42" s="26">
        <v>93.53</v>
      </c>
      <c r="AL42" s="26">
        <v>88.37</v>
      </c>
      <c r="AM42" s="26">
        <v>146.6</v>
      </c>
      <c r="AN42" s="26">
        <v>144.02000000000001</v>
      </c>
      <c r="AO42" s="26">
        <v>39.01</v>
      </c>
      <c r="AP42" s="26">
        <v>85.92</v>
      </c>
      <c r="AQ42" s="26">
        <v>31.35</v>
      </c>
      <c r="AR42" s="26">
        <v>95.04</v>
      </c>
      <c r="AS42" s="26">
        <v>116.89</v>
      </c>
      <c r="AT42" s="26">
        <v>182.66</v>
      </c>
      <c r="AU42" s="26">
        <v>185.61</v>
      </c>
      <c r="AV42" s="26">
        <v>52.67</v>
      </c>
      <c r="AW42" s="26">
        <v>92.97</v>
      </c>
      <c r="AX42" s="26">
        <v>494.37</v>
      </c>
      <c r="AY42" s="26">
        <v>0</v>
      </c>
      <c r="AZ42" s="26">
        <v>110.88</v>
      </c>
      <c r="BA42" s="26">
        <v>84.42</v>
      </c>
      <c r="BB42" s="26">
        <v>66.89</v>
      </c>
      <c r="BC42" s="26">
        <v>32.76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0.34</v>
      </c>
      <c r="BL42" s="26">
        <v>0</v>
      </c>
      <c r="BM42" s="26">
        <v>0.19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1.1599999999999999</v>
      </c>
      <c r="BT42" s="26">
        <v>0</v>
      </c>
      <c r="BU42" s="26">
        <v>0</v>
      </c>
      <c r="BV42" s="26">
        <v>3.04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290.93</v>
      </c>
      <c r="CC42" s="25">
        <v>19.239999999999998</v>
      </c>
      <c r="CE42" s="23">
        <v>245.87</v>
      </c>
      <c r="CG42" s="23">
        <v>50.3</v>
      </c>
      <c r="CH42" s="23">
        <v>29.65</v>
      </c>
      <c r="CI42" s="23">
        <v>39.979999999999997</v>
      </c>
      <c r="CJ42" s="23">
        <v>1231.33</v>
      </c>
      <c r="CK42" s="23">
        <v>615.28</v>
      </c>
      <c r="CL42" s="23">
        <v>923.31</v>
      </c>
      <c r="CM42" s="23">
        <v>58.19</v>
      </c>
      <c r="CN42" s="23">
        <v>28.57</v>
      </c>
      <c r="CO42" s="23">
        <v>43.38</v>
      </c>
      <c r="CP42" s="23">
        <v>0</v>
      </c>
      <c r="CQ42" s="23">
        <v>1</v>
      </c>
      <c r="CR42" s="23">
        <v>11.66</v>
      </c>
    </row>
    <row r="43" spans="1:96" s="23" customFormat="1">
      <c r="A43" s="23" t="str">
        <f>"39/3"</f>
        <v>39/3</v>
      </c>
      <c r="B43" s="24" t="s">
        <v>103</v>
      </c>
      <c r="C43" s="25" t="str">
        <f>"200"</f>
        <v>200</v>
      </c>
      <c r="D43" s="25">
        <v>8.77</v>
      </c>
      <c r="E43" s="25">
        <v>0</v>
      </c>
      <c r="F43" s="25">
        <v>2.2999999999999998</v>
      </c>
      <c r="G43" s="25">
        <v>2.2999999999999998</v>
      </c>
      <c r="H43" s="25">
        <v>45.96</v>
      </c>
      <c r="I43" s="25">
        <v>227.88486599999996</v>
      </c>
      <c r="J43" s="26">
        <v>0.43</v>
      </c>
      <c r="K43" s="26">
        <v>0</v>
      </c>
      <c r="L43" s="26">
        <v>0</v>
      </c>
      <c r="M43" s="26">
        <v>0</v>
      </c>
      <c r="N43" s="26">
        <v>0.97</v>
      </c>
      <c r="O43" s="26">
        <v>37.369999999999997</v>
      </c>
      <c r="P43" s="26">
        <v>7.62</v>
      </c>
      <c r="Q43" s="26">
        <v>0</v>
      </c>
      <c r="R43" s="26">
        <v>0</v>
      </c>
      <c r="S43" s="26">
        <v>0</v>
      </c>
      <c r="T43" s="26">
        <v>2.21</v>
      </c>
      <c r="U43" s="26">
        <v>385.34</v>
      </c>
      <c r="V43" s="26">
        <v>267.19</v>
      </c>
      <c r="W43" s="26">
        <v>17.34</v>
      </c>
      <c r="X43" s="26">
        <v>135.11000000000001</v>
      </c>
      <c r="Y43" s="26">
        <v>197.47</v>
      </c>
      <c r="Z43" s="26">
        <v>4.6399999999999997</v>
      </c>
      <c r="AA43" s="26">
        <v>0</v>
      </c>
      <c r="AB43" s="26">
        <v>6.39</v>
      </c>
      <c r="AC43" s="26">
        <v>1.42</v>
      </c>
      <c r="AD43" s="26">
        <v>0.56999999999999995</v>
      </c>
      <c r="AE43" s="26">
        <v>0.26</v>
      </c>
      <c r="AF43" s="26">
        <v>0.13</v>
      </c>
      <c r="AG43" s="26">
        <v>2.5299999999999998</v>
      </c>
      <c r="AH43" s="26">
        <v>5.1100000000000003</v>
      </c>
      <c r="AI43" s="26">
        <v>0</v>
      </c>
      <c r="AJ43" s="26">
        <v>0</v>
      </c>
      <c r="AK43" s="26">
        <v>410.52</v>
      </c>
      <c r="AL43" s="26">
        <v>320.07</v>
      </c>
      <c r="AM43" s="26">
        <v>518.37</v>
      </c>
      <c r="AN43" s="26">
        <v>368.77</v>
      </c>
      <c r="AO43" s="26">
        <v>222.66</v>
      </c>
      <c r="AP43" s="26">
        <v>278.32</v>
      </c>
      <c r="AQ43" s="26">
        <v>125.24</v>
      </c>
      <c r="AR43" s="26">
        <v>411.91</v>
      </c>
      <c r="AS43" s="26">
        <v>403.56</v>
      </c>
      <c r="AT43" s="26">
        <v>779.3</v>
      </c>
      <c r="AU43" s="26">
        <v>766.77</v>
      </c>
      <c r="AV43" s="26">
        <v>208.74</v>
      </c>
      <c r="AW43" s="26">
        <v>500.98</v>
      </c>
      <c r="AX43" s="26">
        <v>1572.51</v>
      </c>
      <c r="AY43" s="26">
        <v>0</v>
      </c>
      <c r="AZ43" s="26">
        <v>347.9</v>
      </c>
      <c r="BA43" s="26">
        <v>421.65</v>
      </c>
      <c r="BB43" s="26">
        <v>299.19</v>
      </c>
      <c r="BC43" s="26">
        <v>229.61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0.01</v>
      </c>
      <c r="BJ43" s="26">
        <v>0</v>
      </c>
      <c r="BK43" s="26">
        <v>0.37</v>
      </c>
      <c r="BL43" s="26">
        <v>0</v>
      </c>
      <c r="BM43" s="26">
        <v>0.03</v>
      </c>
      <c r="BN43" s="26">
        <v>0.01</v>
      </c>
      <c r="BO43" s="26">
        <v>0</v>
      </c>
      <c r="BP43" s="26">
        <v>0</v>
      </c>
      <c r="BQ43" s="26">
        <v>0</v>
      </c>
      <c r="BR43" s="26">
        <v>0.01</v>
      </c>
      <c r="BS43" s="26">
        <v>0.74</v>
      </c>
      <c r="BT43" s="26">
        <v>0.01</v>
      </c>
      <c r="BU43" s="26">
        <v>0</v>
      </c>
      <c r="BV43" s="26">
        <v>0.73</v>
      </c>
      <c r="BW43" s="26">
        <v>7.0000000000000007E-2</v>
      </c>
      <c r="BX43" s="26">
        <v>0</v>
      </c>
      <c r="BY43" s="26">
        <v>0</v>
      </c>
      <c r="BZ43" s="26">
        <v>0</v>
      </c>
      <c r="CA43" s="26">
        <v>0</v>
      </c>
      <c r="CB43" s="26">
        <v>116.94</v>
      </c>
      <c r="CC43" s="25">
        <v>6.03</v>
      </c>
      <c r="CE43" s="23">
        <v>1.07</v>
      </c>
      <c r="CG43" s="23">
        <v>44.48</v>
      </c>
      <c r="CH43" s="23">
        <v>24.48</v>
      </c>
      <c r="CI43" s="23">
        <v>34.479999999999997</v>
      </c>
      <c r="CJ43" s="23">
        <v>2780.43</v>
      </c>
      <c r="CK43" s="23">
        <v>1369.07</v>
      </c>
      <c r="CL43" s="23">
        <v>2074.75</v>
      </c>
      <c r="CM43" s="23">
        <v>40.65</v>
      </c>
      <c r="CN43" s="23">
        <v>27.05</v>
      </c>
      <c r="CO43" s="23">
        <v>33.85</v>
      </c>
      <c r="CP43" s="23">
        <v>0</v>
      </c>
      <c r="CQ43" s="23">
        <v>1</v>
      </c>
      <c r="CR43" s="23">
        <v>3.66</v>
      </c>
    </row>
    <row r="44" spans="1:96" s="23" customFormat="1">
      <c r="A44" s="23" t="str">
        <f>"10/7"</f>
        <v>10/7</v>
      </c>
      <c r="B44" s="24" t="s">
        <v>104</v>
      </c>
      <c r="C44" s="25" t="str">
        <f>"100"</f>
        <v>100</v>
      </c>
      <c r="D44" s="25">
        <v>14.37</v>
      </c>
      <c r="E44" s="25">
        <v>14.3</v>
      </c>
      <c r="F44" s="25">
        <v>16.239999999999998</v>
      </c>
      <c r="G44" s="25">
        <v>4.0999999999999996</v>
      </c>
      <c r="H44" s="25">
        <v>6.45</v>
      </c>
      <c r="I44" s="25">
        <v>228.20706760000002</v>
      </c>
      <c r="J44" s="26">
        <v>4.08</v>
      </c>
      <c r="K44" s="26">
        <v>2.6</v>
      </c>
      <c r="L44" s="26">
        <v>0</v>
      </c>
      <c r="M44" s="26">
        <v>0</v>
      </c>
      <c r="N44" s="26">
        <v>2.41</v>
      </c>
      <c r="O44" s="26">
        <v>3.36</v>
      </c>
      <c r="P44" s="26">
        <v>0.68</v>
      </c>
      <c r="Q44" s="26">
        <v>0</v>
      </c>
      <c r="R44" s="26">
        <v>0</v>
      </c>
      <c r="S44" s="26">
        <v>0.09</v>
      </c>
      <c r="T44" s="26">
        <v>1.66</v>
      </c>
      <c r="U44" s="26">
        <v>265.49</v>
      </c>
      <c r="V44" s="26">
        <v>192.85</v>
      </c>
      <c r="W44" s="26">
        <v>33.92</v>
      </c>
      <c r="X44" s="26">
        <v>20.95</v>
      </c>
      <c r="Y44" s="26">
        <v>139.22</v>
      </c>
      <c r="Z44" s="26">
        <v>1.39</v>
      </c>
      <c r="AA44" s="26">
        <v>45.6</v>
      </c>
      <c r="AB44" s="26">
        <v>1931.2</v>
      </c>
      <c r="AC44" s="26">
        <v>478.6</v>
      </c>
      <c r="AD44" s="26">
        <v>2.27</v>
      </c>
      <c r="AE44" s="26">
        <v>0.05</v>
      </c>
      <c r="AF44" s="26">
        <v>0.14000000000000001</v>
      </c>
      <c r="AG44" s="26">
        <v>4.51</v>
      </c>
      <c r="AH44" s="26">
        <v>9.4499999999999993</v>
      </c>
      <c r="AI44" s="26">
        <v>1.29</v>
      </c>
      <c r="AJ44" s="26">
        <v>0</v>
      </c>
      <c r="AK44" s="26">
        <v>797.37</v>
      </c>
      <c r="AL44" s="26">
        <v>841.55</v>
      </c>
      <c r="AM44" s="26">
        <v>1245.79</v>
      </c>
      <c r="AN44" s="26">
        <v>1427.04</v>
      </c>
      <c r="AO44" s="26">
        <v>382.2</v>
      </c>
      <c r="AP44" s="26">
        <v>708.76</v>
      </c>
      <c r="AQ44" s="26">
        <v>31.27</v>
      </c>
      <c r="AR44" s="26">
        <v>725.38</v>
      </c>
      <c r="AS44" s="26">
        <v>95.17</v>
      </c>
      <c r="AT44" s="26">
        <v>108.77</v>
      </c>
      <c r="AU44" s="26">
        <v>163.25</v>
      </c>
      <c r="AV44" s="26">
        <v>373.36</v>
      </c>
      <c r="AW44" s="26">
        <v>65.31</v>
      </c>
      <c r="AX44" s="26">
        <v>384.42</v>
      </c>
      <c r="AY44" s="26">
        <v>1.32</v>
      </c>
      <c r="AZ44" s="26">
        <v>99.42</v>
      </c>
      <c r="BA44" s="26">
        <v>118.03</v>
      </c>
      <c r="BB44" s="26">
        <v>503.52</v>
      </c>
      <c r="BC44" s="26">
        <v>192.57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0.23</v>
      </c>
      <c r="BL44" s="26">
        <v>0</v>
      </c>
      <c r="BM44" s="26">
        <v>0.15</v>
      </c>
      <c r="BN44" s="26">
        <v>0.01</v>
      </c>
      <c r="BO44" s="26">
        <v>0.02</v>
      </c>
      <c r="BP44" s="26">
        <v>0</v>
      </c>
      <c r="BQ44" s="26">
        <v>0</v>
      </c>
      <c r="BR44" s="26">
        <v>0</v>
      </c>
      <c r="BS44" s="26">
        <v>0.84</v>
      </c>
      <c r="BT44" s="26">
        <v>0</v>
      </c>
      <c r="BU44" s="26">
        <v>0</v>
      </c>
      <c r="BV44" s="26">
        <v>2.4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88.03</v>
      </c>
      <c r="CC44" s="25">
        <v>51.71</v>
      </c>
      <c r="CE44" s="23">
        <v>367.47</v>
      </c>
      <c r="CG44" s="23">
        <v>2.2000000000000002</v>
      </c>
      <c r="CH44" s="23">
        <v>1.2</v>
      </c>
      <c r="CI44" s="23">
        <v>1.7</v>
      </c>
      <c r="CJ44" s="23">
        <v>70.25</v>
      </c>
      <c r="CK44" s="23">
        <v>31.2</v>
      </c>
      <c r="CL44" s="23">
        <v>50.73</v>
      </c>
      <c r="CM44" s="23">
        <v>0.54</v>
      </c>
      <c r="CN44" s="23">
        <v>0.32</v>
      </c>
      <c r="CO44" s="23">
        <v>0.43</v>
      </c>
      <c r="CP44" s="23">
        <v>0</v>
      </c>
      <c r="CQ44" s="23">
        <v>0.5</v>
      </c>
      <c r="CR44" s="23">
        <v>31.44</v>
      </c>
    </row>
    <row r="45" spans="1:96" s="23" customFormat="1">
      <c r="A45" s="23" t="str">
        <f>"2"</f>
        <v>2</v>
      </c>
      <c r="B45" s="24" t="s">
        <v>96</v>
      </c>
      <c r="C45" s="25" t="str">
        <f>"50"</f>
        <v>50</v>
      </c>
      <c r="D45" s="25">
        <v>3.31</v>
      </c>
      <c r="E45" s="25">
        <v>0</v>
      </c>
      <c r="F45" s="25">
        <v>0.33</v>
      </c>
      <c r="G45" s="25">
        <v>0.33</v>
      </c>
      <c r="H45" s="25">
        <v>23.45</v>
      </c>
      <c r="I45" s="25">
        <v>111.95049999999998</v>
      </c>
      <c r="J45" s="26">
        <v>0</v>
      </c>
      <c r="K45" s="26">
        <v>0</v>
      </c>
      <c r="L45" s="26">
        <v>0</v>
      </c>
      <c r="M45" s="26">
        <v>0</v>
      </c>
      <c r="N45" s="26">
        <v>0.55000000000000004</v>
      </c>
      <c r="O45" s="26">
        <v>22.8</v>
      </c>
      <c r="P45" s="26">
        <v>0.1</v>
      </c>
      <c r="Q45" s="26">
        <v>0</v>
      </c>
      <c r="R45" s="26">
        <v>0</v>
      </c>
      <c r="S45" s="26">
        <v>0</v>
      </c>
      <c r="T45" s="26">
        <v>0.9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159.65</v>
      </c>
      <c r="AL45" s="26">
        <v>166.17</v>
      </c>
      <c r="AM45" s="26">
        <v>254.48</v>
      </c>
      <c r="AN45" s="26">
        <v>84.39</v>
      </c>
      <c r="AO45" s="26">
        <v>50.03</v>
      </c>
      <c r="AP45" s="26">
        <v>100.05</v>
      </c>
      <c r="AQ45" s="26">
        <v>37.85</v>
      </c>
      <c r="AR45" s="26">
        <v>180.96</v>
      </c>
      <c r="AS45" s="26">
        <v>112.23</v>
      </c>
      <c r="AT45" s="26">
        <v>156.6</v>
      </c>
      <c r="AU45" s="26">
        <v>129.19999999999999</v>
      </c>
      <c r="AV45" s="26">
        <v>67.86</v>
      </c>
      <c r="AW45" s="26">
        <v>120.06</v>
      </c>
      <c r="AX45" s="26">
        <v>1003.98</v>
      </c>
      <c r="AY45" s="26">
        <v>0</v>
      </c>
      <c r="AZ45" s="26">
        <v>327.12</v>
      </c>
      <c r="BA45" s="26">
        <v>142.25</v>
      </c>
      <c r="BB45" s="26">
        <v>94.4</v>
      </c>
      <c r="BC45" s="26">
        <v>74.819999999999993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0.14000000000000001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19.55</v>
      </c>
      <c r="CC45" s="25">
        <v>2.8</v>
      </c>
      <c r="CE45" s="23">
        <v>0</v>
      </c>
      <c r="CG45" s="23">
        <v>0</v>
      </c>
      <c r="CH45" s="23">
        <v>0</v>
      </c>
      <c r="CI45" s="23">
        <v>0</v>
      </c>
      <c r="CJ45" s="23">
        <v>953.97</v>
      </c>
      <c r="CK45" s="23">
        <v>367.53</v>
      </c>
      <c r="CL45" s="23">
        <v>660.75</v>
      </c>
      <c r="CM45" s="23">
        <v>7.63</v>
      </c>
      <c r="CN45" s="23">
        <v>7.63</v>
      </c>
      <c r="CO45" s="23">
        <v>7.63</v>
      </c>
      <c r="CP45" s="23">
        <v>0</v>
      </c>
      <c r="CQ45" s="23">
        <v>0</v>
      </c>
      <c r="CR45" s="23">
        <v>2.33</v>
      </c>
    </row>
    <row r="46" spans="1:96" s="23" customFormat="1">
      <c r="A46" s="23" t="str">
        <f>"3"</f>
        <v>3</v>
      </c>
      <c r="B46" s="24" t="s">
        <v>105</v>
      </c>
      <c r="C46" s="25" t="str">
        <f>"47,1"</f>
        <v>47,1</v>
      </c>
      <c r="D46" s="25">
        <v>3.11</v>
      </c>
      <c r="E46" s="25">
        <v>0</v>
      </c>
      <c r="F46" s="25">
        <v>0.56999999999999995</v>
      </c>
      <c r="G46" s="25">
        <v>0.56999999999999995</v>
      </c>
      <c r="H46" s="25">
        <v>19.64</v>
      </c>
      <c r="I46" s="25">
        <v>91.081980000000001</v>
      </c>
      <c r="J46" s="26">
        <v>0.09</v>
      </c>
      <c r="K46" s="26">
        <v>0</v>
      </c>
      <c r="L46" s="26">
        <v>0</v>
      </c>
      <c r="M46" s="26">
        <v>0</v>
      </c>
      <c r="N46" s="26">
        <v>0.56999999999999995</v>
      </c>
      <c r="O46" s="26">
        <v>15.17</v>
      </c>
      <c r="P46" s="26">
        <v>3.91</v>
      </c>
      <c r="Q46" s="26">
        <v>0</v>
      </c>
      <c r="R46" s="26">
        <v>0</v>
      </c>
      <c r="S46" s="26">
        <v>0.47</v>
      </c>
      <c r="T46" s="26">
        <v>1.18</v>
      </c>
      <c r="U46" s="26">
        <v>287.31</v>
      </c>
      <c r="V46" s="26">
        <v>115.4</v>
      </c>
      <c r="W46" s="26">
        <v>16.489999999999998</v>
      </c>
      <c r="X46" s="26">
        <v>22.14</v>
      </c>
      <c r="Y46" s="26">
        <v>74.42</v>
      </c>
      <c r="Z46" s="26">
        <v>1.84</v>
      </c>
      <c r="AA46" s="26">
        <v>0</v>
      </c>
      <c r="AB46" s="26">
        <v>2.36</v>
      </c>
      <c r="AC46" s="26">
        <v>0.47</v>
      </c>
      <c r="AD46" s="26">
        <v>0.66</v>
      </c>
      <c r="AE46" s="26">
        <v>0.08</v>
      </c>
      <c r="AF46" s="26">
        <v>0.04</v>
      </c>
      <c r="AG46" s="26">
        <v>0.33</v>
      </c>
      <c r="AH46" s="26">
        <v>0.94</v>
      </c>
      <c r="AI46" s="26">
        <v>0</v>
      </c>
      <c r="AJ46" s="26">
        <v>0</v>
      </c>
      <c r="AK46" s="26">
        <v>0</v>
      </c>
      <c r="AL46" s="26">
        <v>0</v>
      </c>
      <c r="AM46" s="26">
        <v>201.12</v>
      </c>
      <c r="AN46" s="26">
        <v>105.03</v>
      </c>
      <c r="AO46" s="26">
        <v>43.8</v>
      </c>
      <c r="AP46" s="26">
        <v>93.26</v>
      </c>
      <c r="AQ46" s="26">
        <v>37.68</v>
      </c>
      <c r="AR46" s="26">
        <v>174.74</v>
      </c>
      <c r="AS46" s="26">
        <v>139.88999999999999</v>
      </c>
      <c r="AT46" s="26">
        <v>137.06</v>
      </c>
      <c r="AU46" s="26">
        <v>218.54</v>
      </c>
      <c r="AV46" s="26">
        <v>58.4</v>
      </c>
      <c r="AW46" s="26">
        <v>146.01</v>
      </c>
      <c r="AX46" s="26">
        <v>720.16</v>
      </c>
      <c r="AY46" s="26">
        <v>0</v>
      </c>
      <c r="AZ46" s="26">
        <v>247.75</v>
      </c>
      <c r="BA46" s="26">
        <v>137.06</v>
      </c>
      <c r="BB46" s="26">
        <v>84.78</v>
      </c>
      <c r="BC46" s="26">
        <v>61.23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7.0000000000000007E-2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0.05</v>
      </c>
      <c r="BT46" s="26">
        <v>0</v>
      </c>
      <c r="BU46" s="26">
        <v>0</v>
      </c>
      <c r="BV46" s="26">
        <v>0.23</v>
      </c>
      <c r="BW46" s="26">
        <v>0.04</v>
      </c>
      <c r="BX46" s="26">
        <v>0</v>
      </c>
      <c r="BY46" s="26">
        <v>0</v>
      </c>
      <c r="BZ46" s="26">
        <v>0</v>
      </c>
      <c r="CA46" s="26">
        <v>0</v>
      </c>
      <c r="CB46" s="26">
        <v>22.14</v>
      </c>
      <c r="CC46" s="25">
        <v>2.73</v>
      </c>
      <c r="CE46" s="23">
        <v>0.39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2.2799999999999998</v>
      </c>
    </row>
    <row r="47" spans="1:96" s="19" customFormat="1">
      <c r="A47" s="19" t="str">
        <f>"631"</f>
        <v>631</v>
      </c>
      <c r="B47" s="20" t="s">
        <v>115</v>
      </c>
      <c r="C47" s="21" t="str">
        <f>"200"</f>
        <v>200</v>
      </c>
      <c r="D47" s="21">
        <v>0.15</v>
      </c>
      <c r="E47" s="21">
        <v>0</v>
      </c>
      <c r="F47" s="21">
        <v>0.14000000000000001</v>
      </c>
      <c r="G47" s="21">
        <v>0.16</v>
      </c>
      <c r="H47" s="21">
        <v>17.850000000000001</v>
      </c>
      <c r="I47" s="21">
        <v>69.548180000000016</v>
      </c>
      <c r="J47" s="22">
        <v>0.04</v>
      </c>
      <c r="K47" s="22">
        <v>0</v>
      </c>
      <c r="L47" s="22">
        <v>0</v>
      </c>
      <c r="M47" s="22">
        <v>0</v>
      </c>
      <c r="N47" s="22">
        <v>16.899999999999999</v>
      </c>
      <c r="O47" s="22">
        <v>0.28999999999999998</v>
      </c>
      <c r="P47" s="22">
        <v>0.66</v>
      </c>
      <c r="Q47" s="22">
        <v>0</v>
      </c>
      <c r="R47" s="22">
        <v>0</v>
      </c>
      <c r="S47" s="22">
        <v>0.32</v>
      </c>
      <c r="T47" s="22">
        <v>0.22</v>
      </c>
      <c r="U47" s="22">
        <v>10.55</v>
      </c>
      <c r="V47" s="22">
        <v>98.25</v>
      </c>
      <c r="W47" s="22">
        <v>6.03</v>
      </c>
      <c r="X47" s="22">
        <v>3.13</v>
      </c>
      <c r="Y47" s="22">
        <v>3.83</v>
      </c>
      <c r="Z47" s="22">
        <v>0.8</v>
      </c>
      <c r="AA47" s="22">
        <v>0</v>
      </c>
      <c r="AB47" s="22">
        <v>9.6</v>
      </c>
      <c r="AC47" s="22">
        <v>2</v>
      </c>
      <c r="AD47" s="22">
        <v>0.08</v>
      </c>
      <c r="AE47" s="22">
        <v>0.01</v>
      </c>
      <c r="AF47" s="22">
        <v>0.01</v>
      </c>
      <c r="AG47" s="22">
        <v>0.1</v>
      </c>
      <c r="AH47" s="22">
        <v>0.16</v>
      </c>
      <c r="AI47" s="22">
        <v>1.6</v>
      </c>
      <c r="AJ47" s="22">
        <v>0</v>
      </c>
      <c r="AK47" s="22">
        <v>4.51</v>
      </c>
      <c r="AL47" s="22">
        <v>4.8899999999999997</v>
      </c>
      <c r="AM47" s="22">
        <v>7.14</v>
      </c>
      <c r="AN47" s="22">
        <v>6.77</v>
      </c>
      <c r="AO47" s="22">
        <v>1.1299999999999999</v>
      </c>
      <c r="AP47" s="22">
        <v>4.1399999999999997</v>
      </c>
      <c r="AQ47" s="22">
        <v>1.1299999999999999</v>
      </c>
      <c r="AR47" s="22">
        <v>3.38</v>
      </c>
      <c r="AS47" s="22">
        <v>6.39</v>
      </c>
      <c r="AT47" s="22">
        <v>3.76</v>
      </c>
      <c r="AU47" s="22">
        <v>29.33</v>
      </c>
      <c r="AV47" s="22">
        <v>2.63</v>
      </c>
      <c r="AW47" s="22">
        <v>5.26</v>
      </c>
      <c r="AX47" s="22">
        <v>15.79</v>
      </c>
      <c r="AY47" s="22">
        <v>0</v>
      </c>
      <c r="AZ47" s="22">
        <v>4.8899999999999997</v>
      </c>
      <c r="BA47" s="22">
        <v>6.02</v>
      </c>
      <c r="BB47" s="22">
        <v>2.2599999999999998</v>
      </c>
      <c r="BC47" s="22">
        <v>1.88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206.54</v>
      </c>
      <c r="CC47" s="21">
        <v>7.85</v>
      </c>
      <c r="CE47" s="19">
        <v>1.6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15</v>
      </c>
      <c r="CQ47" s="19">
        <v>0</v>
      </c>
      <c r="CR47" s="19">
        <v>6.12</v>
      </c>
    </row>
    <row r="48" spans="1:96" s="30" customFormat="1" ht="11.4">
      <c r="B48" s="27" t="s">
        <v>116</v>
      </c>
      <c r="C48" s="28"/>
      <c r="D48" s="28">
        <v>33.799999999999997</v>
      </c>
      <c r="E48" s="28">
        <v>14.3</v>
      </c>
      <c r="F48" s="28">
        <v>31.01</v>
      </c>
      <c r="G48" s="28">
        <v>18.88</v>
      </c>
      <c r="H48" s="28">
        <v>142.12</v>
      </c>
      <c r="I48" s="28">
        <v>956.76</v>
      </c>
      <c r="J48" s="29">
        <v>6.56</v>
      </c>
      <c r="K48" s="29">
        <v>9.75</v>
      </c>
      <c r="L48" s="29">
        <v>0</v>
      </c>
      <c r="M48" s="29">
        <v>0</v>
      </c>
      <c r="N48" s="29">
        <v>31.58</v>
      </c>
      <c r="O48" s="29">
        <v>93.8</v>
      </c>
      <c r="P48" s="29">
        <v>16.739999999999998</v>
      </c>
      <c r="Q48" s="29">
        <v>0</v>
      </c>
      <c r="R48" s="29">
        <v>0</v>
      </c>
      <c r="S48" s="29">
        <v>1.46</v>
      </c>
      <c r="T48" s="29">
        <v>10.18</v>
      </c>
      <c r="U48" s="29">
        <v>1711.08</v>
      </c>
      <c r="V48" s="29">
        <v>1341.49</v>
      </c>
      <c r="W48" s="29">
        <v>135.85</v>
      </c>
      <c r="X48" s="29">
        <v>219.01</v>
      </c>
      <c r="Y48" s="29">
        <v>513.23</v>
      </c>
      <c r="Z48" s="29">
        <v>10.130000000000001</v>
      </c>
      <c r="AA48" s="29">
        <v>48.6</v>
      </c>
      <c r="AB48" s="29">
        <v>3420.07</v>
      </c>
      <c r="AC48" s="29">
        <v>792.88</v>
      </c>
      <c r="AD48" s="29">
        <v>8.75</v>
      </c>
      <c r="AE48" s="29">
        <v>0.52</v>
      </c>
      <c r="AF48" s="29">
        <v>0.41</v>
      </c>
      <c r="AG48" s="29">
        <v>8.9700000000000006</v>
      </c>
      <c r="AH48" s="29">
        <v>18.149999999999999</v>
      </c>
      <c r="AI48" s="29">
        <v>40.770000000000003</v>
      </c>
      <c r="AJ48" s="29">
        <v>0</v>
      </c>
      <c r="AK48" s="29">
        <v>1504.23</v>
      </c>
      <c r="AL48" s="29">
        <v>1454.36</v>
      </c>
      <c r="AM48" s="29">
        <v>2416.14</v>
      </c>
      <c r="AN48" s="29">
        <v>2176.67</v>
      </c>
      <c r="AO48" s="29">
        <v>753.49</v>
      </c>
      <c r="AP48" s="29">
        <v>1300.44</v>
      </c>
      <c r="AQ48" s="29">
        <v>271.18</v>
      </c>
      <c r="AR48" s="29">
        <v>1628.74</v>
      </c>
      <c r="AS48" s="29">
        <v>921.45</v>
      </c>
      <c r="AT48" s="29">
        <v>1424.81</v>
      </c>
      <c r="AU48" s="29">
        <v>1607.32</v>
      </c>
      <c r="AV48" s="29">
        <v>782.34</v>
      </c>
      <c r="AW48" s="29">
        <v>961.92</v>
      </c>
      <c r="AX48" s="29">
        <v>4374.5</v>
      </c>
      <c r="AY48" s="29">
        <v>1.32</v>
      </c>
      <c r="AZ48" s="29">
        <v>1177.27</v>
      </c>
      <c r="BA48" s="29">
        <v>948.74</v>
      </c>
      <c r="BB48" s="29">
        <v>1084.3499999999999</v>
      </c>
      <c r="BC48" s="29">
        <v>606.21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0.01</v>
      </c>
      <c r="BJ48" s="29">
        <v>0</v>
      </c>
      <c r="BK48" s="29">
        <v>1.41</v>
      </c>
      <c r="BL48" s="29">
        <v>0</v>
      </c>
      <c r="BM48" s="29">
        <v>0.61</v>
      </c>
      <c r="BN48" s="29">
        <v>0.06</v>
      </c>
      <c r="BO48" s="29">
        <v>0.1</v>
      </c>
      <c r="BP48" s="29">
        <v>0</v>
      </c>
      <c r="BQ48" s="29">
        <v>0</v>
      </c>
      <c r="BR48" s="29">
        <v>0.03</v>
      </c>
      <c r="BS48" s="29">
        <v>4.22</v>
      </c>
      <c r="BT48" s="29">
        <v>0.01</v>
      </c>
      <c r="BU48" s="29">
        <v>0</v>
      </c>
      <c r="BV48" s="29">
        <v>10</v>
      </c>
      <c r="BW48" s="29">
        <v>0.12</v>
      </c>
      <c r="BX48" s="29">
        <v>0</v>
      </c>
      <c r="BY48" s="29">
        <v>0</v>
      </c>
      <c r="BZ48" s="29">
        <v>0</v>
      </c>
      <c r="CA48" s="29">
        <v>0</v>
      </c>
      <c r="CB48" s="29">
        <v>825.55</v>
      </c>
      <c r="CC48" s="28">
        <f>SUM($CC$40:$CC$47)</f>
        <v>107.72999999999999</v>
      </c>
      <c r="CD48" s="30">
        <f>$I$48/$I$53*100</f>
        <v>27.16563267508057</v>
      </c>
      <c r="CE48" s="30">
        <v>618.61</v>
      </c>
      <c r="CG48" s="30">
        <v>113.32</v>
      </c>
      <c r="CH48" s="30">
        <v>62.54</v>
      </c>
      <c r="CI48" s="30">
        <v>87.93</v>
      </c>
      <c r="CJ48" s="30">
        <v>5461.18</v>
      </c>
      <c r="CK48" s="30">
        <v>2489.37</v>
      </c>
      <c r="CL48" s="30">
        <v>3975.28</v>
      </c>
      <c r="CM48" s="30">
        <v>117.49</v>
      </c>
      <c r="CN48" s="30">
        <v>72.430000000000007</v>
      </c>
      <c r="CO48" s="30">
        <v>94.96</v>
      </c>
      <c r="CP48" s="30">
        <v>18</v>
      </c>
      <c r="CQ48" s="30">
        <v>3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 ht="24">
      <c r="A50" s="23" t="str">
        <f>""</f>
        <v/>
      </c>
      <c r="B50" s="24" t="s">
        <v>109</v>
      </c>
      <c r="C50" s="25" t="str">
        <f>"135"</f>
        <v>135</v>
      </c>
      <c r="D50" s="25">
        <v>3.92</v>
      </c>
      <c r="E50" s="25">
        <v>5.54</v>
      </c>
      <c r="F50" s="25">
        <v>3.38</v>
      </c>
      <c r="G50" s="25">
        <v>0</v>
      </c>
      <c r="H50" s="25">
        <v>14.85</v>
      </c>
      <c r="I50" s="25">
        <v>106.91999999999999</v>
      </c>
      <c r="J50" s="26">
        <v>1.22</v>
      </c>
      <c r="K50" s="26">
        <v>0</v>
      </c>
      <c r="L50" s="26">
        <v>0</v>
      </c>
      <c r="M50" s="26">
        <v>0</v>
      </c>
      <c r="N50" s="26">
        <v>14.85</v>
      </c>
      <c r="O50" s="26">
        <v>0</v>
      </c>
      <c r="P50" s="26">
        <v>0</v>
      </c>
      <c r="Q50" s="26">
        <v>0</v>
      </c>
      <c r="R50" s="26">
        <v>0</v>
      </c>
      <c r="S50" s="26">
        <v>1.49</v>
      </c>
      <c r="T50" s="26">
        <v>1.22</v>
      </c>
      <c r="U50" s="26">
        <v>67.5</v>
      </c>
      <c r="V50" s="26">
        <v>205.2</v>
      </c>
      <c r="W50" s="26">
        <v>167.4</v>
      </c>
      <c r="X50" s="26">
        <v>20.25</v>
      </c>
      <c r="Y50" s="26">
        <v>128.25</v>
      </c>
      <c r="Z50" s="26">
        <v>0.14000000000000001</v>
      </c>
      <c r="AA50" s="26">
        <v>13.5</v>
      </c>
      <c r="AB50" s="26">
        <v>0</v>
      </c>
      <c r="AC50" s="26">
        <v>13.5</v>
      </c>
      <c r="AD50" s="26">
        <v>0</v>
      </c>
      <c r="AE50" s="26">
        <v>0.04</v>
      </c>
      <c r="AF50" s="26">
        <v>0.2</v>
      </c>
      <c r="AG50" s="26">
        <v>0.27</v>
      </c>
      <c r="AH50" s="26">
        <v>1.62</v>
      </c>
      <c r="AI50" s="26">
        <v>0.81</v>
      </c>
      <c r="AJ50" s="26">
        <v>0</v>
      </c>
      <c r="AK50" s="26">
        <v>436.05</v>
      </c>
      <c r="AL50" s="26">
        <v>405</v>
      </c>
      <c r="AM50" s="26">
        <v>607.5</v>
      </c>
      <c r="AN50" s="26">
        <v>522.45000000000005</v>
      </c>
      <c r="AO50" s="26">
        <v>155.25</v>
      </c>
      <c r="AP50" s="26">
        <v>291.60000000000002</v>
      </c>
      <c r="AQ50" s="26">
        <v>97.2</v>
      </c>
      <c r="AR50" s="26">
        <v>303.75</v>
      </c>
      <c r="AS50" s="26">
        <v>216</v>
      </c>
      <c r="AT50" s="26">
        <v>234.9</v>
      </c>
      <c r="AU50" s="26">
        <v>464.4</v>
      </c>
      <c r="AV50" s="26">
        <v>210.6</v>
      </c>
      <c r="AW50" s="26">
        <v>125.55</v>
      </c>
      <c r="AX50" s="26">
        <v>1210.95</v>
      </c>
      <c r="AY50" s="26">
        <v>0</v>
      </c>
      <c r="AZ50" s="26">
        <v>699.3</v>
      </c>
      <c r="BA50" s="26">
        <v>375.3</v>
      </c>
      <c r="BB50" s="26">
        <v>326.7</v>
      </c>
      <c r="BC50" s="26">
        <v>67.5</v>
      </c>
      <c r="BD50" s="26">
        <v>0.14000000000000001</v>
      </c>
      <c r="BE50" s="26">
        <v>0.09</v>
      </c>
      <c r="BF50" s="26">
        <v>0.05</v>
      </c>
      <c r="BG50" s="26">
        <v>0.11</v>
      </c>
      <c r="BH50" s="26">
        <v>0.12</v>
      </c>
      <c r="BI50" s="26">
        <v>0.61</v>
      </c>
      <c r="BJ50" s="26">
        <v>0.04</v>
      </c>
      <c r="BK50" s="26">
        <v>0.76</v>
      </c>
      <c r="BL50" s="26">
        <v>0.03</v>
      </c>
      <c r="BM50" s="26">
        <v>0.42</v>
      </c>
      <c r="BN50" s="26">
        <v>0.05</v>
      </c>
      <c r="BO50" s="26">
        <v>0</v>
      </c>
      <c r="BP50" s="26">
        <v>0</v>
      </c>
      <c r="BQ50" s="26">
        <v>0.05</v>
      </c>
      <c r="BR50" s="26">
        <v>0.11</v>
      </c>
      <c r="BS50" s="26">
        <v>0.93</v>
      </c>
      <c r="BT50" s="26">
        <v>0.01</v>
      </c>
      <c r="BU50" s="26">
        <v>0</v>
      </c>
      <c r="BV50" s="26">
        <v>0.03</v>
      </c>
      <c r="BW50" s="26">
        <v>0.04</v>
      </c>
      <c r="BX50" s="26">
        <v>0.11</v>
      </c>
      <c r="BY50" s="26">
        <v>0</v>
      </c>
      <c r="BZ50" s="26">
        <v>0</v>
      </c>
      <c r="CA50" s="26">
        <v>0</v>
      </c>
      <c r="CB50" s="26">
        <v>116.78</v>
      </c>
      <c r="CC50" s="25">
        <v>33</v>
      </c>
      <c r="CE50" s="23">
        <v>13.5</v>
      </c>
      <c r="CG50" s="23">
        <v>12.15</v>
      </c>
      <c r="CH50" s="23">
        <v>12.15</v>
      </c>
      <c r="CI50" s="23">
        <v>12.15</v>
      </c>
      <c r="CJ50" s="23">
        <v>0</v>
      </c>
      <c r="CK50" s="23">
        <v>0</v>
      </c>
      <c r="CL50" s="23">
        <v>0</v>
      </c>
      <c r="CM50" s="23">
        <v>2.7</v>
      </c>
      <c r="CN50" s="23">
        <v>2.7</v>
      </c>
      <c r="CO50" s="23">
        <v>2.7</v>
      </c>
      <c r="CP50" s="23">
        <v>0</v>
      </c>
      <c r="CQ50" s="23">
        <v>0</v>
      </c>
      <c r="CR50" s="23">
        <v>27.5</v>
      </c>
    </row>
    <row r="51" spans="1:96" s="19" customFormat="1" ht="24">
      <c r="A51" s="19" t="str">
        <f>"20"</f>
        <v>20</v>
      </c>
      <c r="B51" s="20" t="s">
        <v>110</v>
      </c>
      <c r="C51" s="21" t="str">
        <f>"30"</f>
        <v>30</v>
      </c>
      <c r="D51" s="21">
        <v>1.5</v>
      </c>
      <c r="E51" s="21">
        <v>0</v>
      </c>
      <c r="F51" s="21">
        <v>1.35</v>
      </c>
      <c r="G51" s="21">
        <v>0</v>
      </c>
      <c r="H51" s="21">
        <v>90</v>
      </c>
      <c r="I51" s="21">
        <v>360.15</v>
      </c>
      <c r="J51" s="22">
        <v>0</v>
      </c>
      <c r="K51" s="22">
        <v>0</v>
      </c>
      <c r="L51" s="22">
        <v>0</v>
      </c>
      <c r="M51" s="22">
        <v>0</v>
      </c>
      <c r="N51" s="22">
        <v>90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13.56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11.3</v>
      </c>
    </row>
    <row r="52" spans="1:96" s="30" customFormat="1" ht="11.4">
      <c r="B52" s="27" t="s">
        <v>118</v>
      </c>
      <c r="C52" s="28"/>
      <c r="D52" s="28">
        <v>5.42</v>
      </c>
      <c r="E52" s="28">
        <v>5.54</v>
      </c>
      <c r="F52" s="28">
        <v>4.7300000000000004</v>
      </c>
      <c r="G52" s="28">
        <v>0</v>
      </c>
      <c r="H52" s="28">
        <v>104.85</v>
      </c>
      <c r="I52" s="28">
        <v>467.07</v>
      </c>
      <c r="J52" s="29">
        <v>1.22</v>
      </c>
      <c r="K52" s="29">
        <v>0</v>
      </c>
      <c r="L52" s="29">
        <v>0</v>
      </c>
      <c r="M52" s="29">
        <v>0</v>
      </c>
      <c r="N52" s="29">
        <v>104.85</v>
      </c>
      <c r="O52" s="29">
        <v>0</v>
      </c>
      <c r="P52" s="29">
        <v>0</v>
      </c>
      <c r="Q52" s="29">
        <v>0</v>
      </c>
      <c r="R52" s="29">
        <v>0</v>
      </c>
      <c r="S52" s="29">
        <v>1.49</v>
      </c>
      <c r="T52" s="29">
        <v>1.22</v>
      </c>
      <c r="U52" s="29">
        <v>67.5</v>
      </c>
      <c r="V52" s="29">
        <v>205.2</v>
      </c>
      <c r="W52" s="29">
        <v>167.4</v>
      </c>
      <c r="X52" s="29">
        <v>20.25</v>
      </c>
      <c r="Y52" s="29">
        <v>128.25</v>
      </c>
      <c r="Z52" s="29">
        <v>0.14000000000000001</v>
      </c>
      <c r="AA52" s="29">
        <v>13.5</v>
      </c>
      <c r="AB52" s="29">
        <v>0</v>
      </c>
      <c r="AC52" s="29">
        <v>13.5</v>
      </c>
      <c r="AD52" s="29">
        <v>0</v>
      </c>
      <c r="AE52" s="29">
        <v>0.04</v>
      </c>
      <c r="AF52" s="29">
        <v>0.2</v>
      </c>
      <c r="AG52" s="29">
        <v>0.27</v>
      </c>
      <c r="AH52" s="29">
        <v>1.62</v>
      </c>
      <c r="AI52" s="29">
        <v>0.81</v>
      </c>
      <c r="AJ52" s="29">
        <v>0</v>
      </c>
      <c r="AK52" s="29">
        <v>436.05</v>
      </c>
      <c r="AL52" s="29">
        <v>405</v>
      </c>
      <c r="AM52" s="29">
        <v>607.5</v>
      </c>
      <c r="AN52" s="29">
        <v>522.45000000000005</v>
      </c>
      <c r="AO52" s="29">
        <v>155.25</v>
      </c>
      <c r="AP52" s="29">
        <v>291.60000000000002</v>
      </c>
      <c r="AQ52" s="29">
        <v>97.2</v>
      </c>
      <c r="AR52" s="29">
        <v>303.75</v>
      </c>
      <c r="AS52" s="29">
        <v>216</v>
      </c>
      <c r="AT52" s="29">
        <v>234.9</v>
      </c>
      <c r="AU52" s="29">
        <v>464.4</v>
      </c>
      <c r="AV52" s="29">
        <v>210.6</v>
      </c>
      <c r="AW52" s="29">
        <v>125.55</v>
      </c>
      <c r="AX52" s="29">
        <v>1210.95</v>
      </c>
      <c r="AY52" s="29">
        <v>0</v>
      </c>
      <c r="AZ52" s="29">
        <v>699.3</v>
      </c>
      <c r="BA52" s="29">
        <v>375.3</v>
      </c>
      <c r="BB52" s="29">
        <v>326.7</v>
      </c>
      <c r="BC52" s="29">
        <v>67.5</v>
      </c>
      <c r="BD52" s="29">
        <v>0.14000000000000001</v>
      </c>
      <c r="BE52" s="29">
        <v>0.09</v>
      </c>
      <c r="BF52" s="29">
        <v>0.05</v>
      </c>
      <c r="BG52" s="29">
        <v>0.11</v>
      </c>
      <c r="BH52" s="29">
        <v>0.12</v>
      </c>
      <c r="BI52" s="29">
        <v>0.61</v>
      </c>
      <c r="BJ52" s="29">
        <v>0.04</v>
      </c>
      <c r="BK52" s="29">
        <v>0.76</v>
      </c>
      <c r="BL52" s="29">
        <v>0.03</v>
      </c>
      <c r="BM52" s="29">
        <v>0.42</v>
      </c>
      <c r="BN52" s="29">
        <v>0.05</v>
      </c>
      <c r="BO52" s="29">
        <v>0</v>
      </c>
      <c r="BP52" s="29">
        <v>0</v>
      </c>
      <c r="BQ52" s="29">
        <v>0.05</v>
      </c>
      <c r="BR52" s="29">
        <v>0.11</v>
      </c>
      <c r="BS52" s="29">
        <v>0.93</v>
      </c>
      <c r="BT52" s="29">
        <v>0.01</v>
      </c>
      <c r="BU52" s="29">
        <v>0</v>
      </c>
      <c r="BV52" s="29">
        <v>0.03</v>
      </c>
      <c r="BW52" s="29">
        <v>0.04</v>
      </c>
      <c r="BX52" s="29">
        <v>0.11</v>
      </c>
      <c r="BY52" s="29">
        <v>0</v>
      </c>
      <c r="BZ52" s="29">
        <v>0</v>
      </c>
      <c r="CA52" s="29">
        <v>0</v>
      </c>
      <c r="CB52" s="29">
        <v>116.78</v>
      </c>
      <c r="CC52" s="28">
        <f>SUM($CC$49:$CC$51)</f>
        <v>46.56</v>
      </c>
      <c r="CD52" s="30">
        <f>$I$52/$I$53*100</f>
        <v>13.261687417481793</v>
      </c>
      <c r="CE52" s="30">
        <v>13.5</v>
      </c>
      <c r="CG52" s="30">
        <v>12.15</v>
      </c>
      <c r="CH52" s="30">
        <v>12.15</v>
      </c>
      <c r="CI52" s="30">
        <v>12.15</v>
      </c>
      <c r="CJ52" s="30">
        <v>0</v>
      </c>
      <c r="CK52" s="30">
        <v>0</v>
      </c>
      <c r="CL52" s="30">
        <v>0</v>
      </c>
      <c r="CM52" s="30">
        <v>2.7</v>
      </c>
      <c r="CN52" s="30">
        <v>2.7</v>
      </c>
      <c r="CO52" s="30">
        <v>2.7</v>
      </c>
      <c r="CP52" s="30">
        <v>0</v>
      </c>
      <c r="CQ52" s="30">
        <v>0</v>
      </c>
    </row>
    <row r="53" spans="1:96" s="30" customFormat="1" ht="11.4" hidden="1">
      <c r="B53" s="27" t="s">
        <v>119</v>
      </c>
      <c r="C53" s="28"/>
      <c r="D53" s="28">
        <v>108.97</v>
      </c>
      <c r="E53" s="28">
        <v>55.01</v>
      </c>
      <c r="F53" s="28">
        <v>110.79</v>
      </c>
      <c r="G53" s="28">
        <v>33.229999999999997</v>
      </c>
      <c r="H53" s="28">
        <v>541.91999999999996</v>
      </c>
      <c r="I53" s="28">
        <v>3521.95</v>
      </c>
      <c r="J53" s="29">
        <v>36.04</v>
      </c>
      <c r="K53" s="29">
        <v>17.71</v>
      </c>
      <c r="L53" s="29">
        <v>0</v>
      </c>
      <c r="M53" s="29">
        <v>0</v>
      </c>
      <c r="N53" s="29">
        <v>295.69</v>
      </c>
      <c r="O53" s="29">
        <v>217.31</v>
      </c>
      <c r="P53" s="29">
        <v>28.93</v>
      </c>
      <c r="Q53" s="29">
        <v>0</v>
      </c>
      <c r="R53" s="29">
        <v>0</v>
      </c>
      <c r="S53" s="29">
        <v>5.5</v>
      </c>
      <c r="T53" s="29">
        <v>28.49</v>
      </c>
      <c r="U53" s="29">
        <v>4167.2700000000004</v>
      </c>
      <c r="V53" s="29">
        <v>3696.19</v>
      </c>
      <c r="W53" s="29">
        <v>941.35</v>
      </c>
      <c r="X53" s="29">
        <v>517.20000000000005</v>
      </c>
      <c r="Y53" s="29">
        <v>1772.33</v>
      </c>
      <c r="Z53" s="29">
        <v>28.08</v>
      </c>
      <c r="AA53" s="29">
        <v>451.16</v>
      </c>
      <c r="AB53" s="29">
        <v>6514.37</v>
      </c>
      <c r="AC53" s="29">
        <v>1898.81</v>
      </c>
      <c r="AD53" s="29">
        <v>16.260000000000002</v>
      </c>
      <c r="AE53" s="29">
        <v>1.44</v>
      </c>
      <c r="AF53" s="29">
        <v>1.94</v>
      </c>
      <c r="AG53" s="29">
        <v>18.559999999999999</v>
      </c>
      <c r="AH53" s="29">
        <v>79.25</v>
      </c>
      <c r="AI53" s="29">
        <v>75.69</v>
      </c>
      <c r="AJ53" s="29">
        <v>0</v>
      </c>
      <c r="AK53" s="29">
        <v>4840.37</v>
      </c>
      <c r="AL53" s="29">
        <v>4546.5200000000004</v>
      </c>
      <c r="AM53" s="29">
        <v>7319.89</v>
      </c>
      <c r="AN53" s="29">
        <v>6326.04</v>
      </c>
      <c r="AO53" s="29">
        <v>2227.39</v>
      </c>
      <c r="AP53" s="29">
        <v>3821.5</v>
      </c>
      <c r="AQ53" s="29">
        <v>970.99</v>
      </c>
      <c r="AR53" s="29">
        <v>4556.28</v>
      </c>
      <c r="AS53" s="29">
        <v>2721.19</v>
      </c>
      <c r="AT53" s="29">
        <v>3756.36</v>
      </c>
      <c r="AU53" s="29">
        <v>4830.8599999999997</v>
      </c>
      <c r="AV53" s="29">
        <v>2188.8200000000002</v>
      </c>
      <c r="AW53" s="29">
        <v>2376.59</v>
      </c>
      <c r="AX53" s="29">
        <v>12537.04</v>
      </c>
      <c r="AY53" s="29">
        <v>13.7</v>
      </c>
      <c r="AZ53" s="29">
        <v>4107.91</v>
      </c>
      <c r="BA53" s="29">
        <v>3306.76</v>
      </c>
      <c r="BB53" s="29">
        <v>3480.58</v>
      </c>
      <c r="BC53" s="29">
        <v>1583.05</v>
      </c>
      <c r="BD53" s="29">
        <v>1.06</v>
      </c>
      <c r="BE53" s="29">
        <v>0.55000000000000004</v>
      </c>
      <c r="BF53" s="29">
        <v>0.3</v>
      </c>
      <c r="BG53" s="29">
        <v>0.66</v>
      </c>
      <c r="BH53" s="29">
        <v>0.75</v>
      </c>
      <c r="BI53" s="29">
        <v>3.57</v>
      </c>
      <c r="BJ53" s="29">
        <v>0.08</v>
      </c>
      <c r="BK53" s="29">
        <v>10.51</v>
      </c>
      <c r="BL53" s="29">
        <v>0.05</v>
      </c>
      <c r="BM53" s="29">
        <v>3.92</v>
      </c>
      <c r="BN53" s="29">
        <v>0.21</v>
      </c>
      <c r="BO53" s="29">
        <v>0.17</v>
      </c>
      <c r="BP53" s="29">
        <v>0</v>
      </c>
      <c r="BQ53" s="29">
        <v>0.56000000000000005</v>
      </c>
      <c r="BR53" s="29">
        <v>0.95</v>
      </c>
      <c r="BS53" s="29">
        <v>14.56</v>
      </c>
      <c r="BT53" s="29">
        <v>0.05</v>
      </c>
      <c r="BU53" s="29">
        <v>0</v>
      </c>
      <c r="BV53" s="29">
        <v>17.93</v>
      </c>
      <c r="BW53" s="29">
        <v>0.32</v>
      </c>
      <c r="BX53" s="29">
        <v>0.22</v>
      </c>
      <c r="BY53" s="29">
        <v>0</v>
      </c>
      <c r="BZ53" s="29">
        <v>0</v>
      </c>
      <c r="CA53" s="29">
        <v>0</v>
      </c>
      <c r="CB53" s="29">
        <v>2611.87</v>
      </c>
      <c r="CC53" s="28">
        <v>410.99999999999994</v>
      </c>
      <c r="CE53" s="30">
        <v>1536.88</v>
      </c>
      <c r="CG53" s="30">
        <v>302.83</v>
      </c>
      <c r="CH53" s="30">
        <v>180.43</v>
      </c>
      <c r="CI53" s="30">
        <v>241.63</v>
      </c>
      <c r="CJ53" s="30">
        <v>17707.849999999999</v>
      </c>
      <c r="CK53" s="30">
        <v>7953.31</v>
      </c>
      <c r="CL53" s="30">
        <v>12830.58</v>
      </c>
      <c r="CM53" s="30">
        <v>298.87</v>
      </c>
      <c r="CN53" s="30">
        <v>197.97</v>
      </c>
      <c r="CO53" s="30">
        <v>248.42</v>
      </c>
      <c r="CP53" s="30">
        <v>47.95</v>
      </c>
      <c r="CQ53" s="30">
        <v>7.45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13</v>
      </c>
      <c r="E55" s="16"/>
      <c r="F55" s="16">
        <v>29</v>
      </c>
      <c r="G55" s="16"/>
      <c r="H55" s="16">
        <v>58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30</v>
      </c>
      <c r="F30" s="55">
        <v>13.56</v>
      </c>
      <c r="G30" s="54">
        <v>360.15</v>
      </c>
      <c r="H30" s="54">
        <v>1.5</v>
      </c>
      <c r="I30" s="54">
        <v>1.35</v>
      </c>
      <c r="J30" s="56">
        <v>90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45390.374513888892</v>
      </c>
      <c r="C1">
        <f>YEAR(Дата_Сост)</f>
        <v>2024</v>
      </c>
      <c r="D1">
        <f>MONTH(Дата_Сост)</f>
        <v>4</v>
      </c>
      <c r="E1">
        <f>DAY(Дата_Сост)</f>
        <v>8</v>
      </c>
    </row>
    <row r="2" spans="1:5">
      <c r="A2" t="s">
        <v>82</v>
      </c>
      <c r="B2" s="2">
        <v>45377.520312499997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08.04.2024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2024-03-26T08:08:36Z</dcterms:modified>
</cp:coreProperties>
</file>