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9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<sst xmlns="http://schemas.openxmlformats.org/spreadsheetml/2006/main" count="185" uniqueCount="155">
  <si>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</si>
  <si>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</si>
  <si>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</si>
  <si>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</si>
  <si>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</si>
  <si>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</si>
  <si>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</si>
  <si>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</si>
  <si>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</si>
  <si>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</si>
  <si>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</si>
  <si>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</si>
  <si>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</si>
  <si>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</si>
  <si>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</si>
  <si>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</si>
  <si>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</si>
  <si>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</si>
  <si>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</si>
  <si>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</si>
  <si>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</si>
  <si>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</si>
  <si>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</si>
  <si>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</si>
  <si>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</si>
  <si>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</si>
  <si>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</si>
  <si>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</si>
  <si>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</si>
  <si>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</si>
  <si>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</si>
  <si>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</si>
  <si>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</si>
  <si>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</si>
  <si>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</si>
  <si>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</si>
  <si>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</si>
  <si>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</si>
  <si>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</si>
  <si>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</si>
  <si>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</si>
  <si>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</si>
  <si>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</si>
  <si>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</si>
  <si>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</si>
  <si>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</si>
  <si>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</si>
  <si>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</si>
  <si>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</si>
  <si>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</si>
  <si>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</si>
  <si>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</si>
  <si>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</si>
  <si>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</si>
  <si>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</si>
  <si>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</si>
  <si>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</si>
  <si>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</si>
  <si>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</si>
  <si>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</si>
  <si>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</si>
  <si>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</si>
  <si>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</si>
  <si>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</si>
  <si>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</si>
  <si>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</si>
  <si>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</si>
  <si>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</si>
  <si>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</si>
  <si>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</si>
  <si>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</si>
  <si>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</si>
  <si>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</si>
  <si>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</si>
  <si>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</si>
  <si>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</si>
  <si>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</si>
  <si>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</si>
  <si>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</si>
  <si>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</si>
  <si>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</si>
  <si>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</si>
  <si>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</si>
  <si>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</si>
  <si>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</si>
  <si>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</si>
  <si>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</si>
  <si>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</si>
  <si>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</si>
  <si>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</si>
  <si>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</si>
  <si>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</si>
  <si>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</si>
  <si>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</si>
  <si>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с зеленым горошком и сыром (запеченный)</t>
  </si>
  <si>
    <t>Хлеб пшеничный</t>
  </si>
  <si>
    <t>Сыр (порциями)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</si>
  <si>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</si>
  <si>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</si>
  <si>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</si>
  <si>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</si>
  <si>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</si>
  <si>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</si>
  <si>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Гуляш с томатом (вариант 1)</t>
  </si>
  <si>
    <t>Хлеб ржаной</t>
  </si>
  <si>
    <t>Чай с лимоном (вариант 4)</t>
  </si>
  <si>
    <t>Итого за 'Обед  с 7 до 11 лет'</t>
  </si>
  <si>
    <t>Полдник</t>
  </si>
  <si>
    <t>Сок</t>
  </si>
  <si>
    <t>Вафли мягкие "Яшкино" ин/уп.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</si>
  <si>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</si>
  <si>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</si>
  <si>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</si>
  <si>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</si>
  <si>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</si>
  <si>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</si>
  <si>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</si>
  <si>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</si>
  <si>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</si>
  <si>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09.04.2024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</si>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</sst>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4" sqref="A54:CC5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9.4.2024г.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"9 апреля 2024 г."</f>
        <v>9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"160"</f>
        <v>160</v>
      </c>
      <c r="D11" s="25">
        <v>4.92</v>
      </c>
      <c r="E11" s="25">
        <v>2.31</v>
      </c>
      <c r="F11" s="25">
        <v>6.58</v>
      </c>
      <c r="G11" s="25">
        <v>0.63</v>
      </c>
      <c r="H11" s="25">
        <v>26.98</v>
      </c>
      <c r="I11" s="25">
        <v>185.49543584415579</v>
      </c>
      <c r="J11" s="26">
        <v>3.92</v>
      </c>
      <c r="K11" s="26">
        <v>0.1</v>
      </c>
      <c r="L11" s="26">
        <v>0</v>
      </c>
      <c r="M11" s="26">
        <v>0</v>
      </c>
      <c r="N11" s="26">
        <v>7.89</v>
      </c>
      <c r="O11" s="26">
        <v>18.2</v>
      </c>
      <c r="P11" s="26">
        <v>0.89</v>
      </c>
      <c r="Q11" s="26">
        <v>0</v>
      </c>
      <c r="R11" s="26">
        <v>0</v>
      </c>
      <c r="S11" s="26">
        <v>0.08</v>
      </c>
      <c r="T11" s="26">
        <v>0.83</v>
      </c>
      <c r="U11" s="26">
        <v>43.17</v>
      </c>
      <c r="V11" s="26">
        <v>161.88999999999999</v>
      </c>
      <c r="W11" s="26">
        <v>99.29</v>
      </c>
      <c r="X11" s="26">
        <v>28.91</v>
      </c>
      <c r="Y11" s="26">
        <v>119.27</v>
      </c>
      <c r="Z11" s="26">
        <v>0.63</v>
      </c>
      <c r="AA11" s="26">
        <v>40.61</v>
      </c>
      <c r="AB11" s="26">
        <v>25.84</v>
      </c>
      <c r="AC11" s="26">
        <v>45.3</v>
      </c>
      <c r="AD11" s="26">
        <v>0.14000000000000001</v>
      </c>
      <c r="AE11" s="26">
        <v>0.09</v>
      </c>
      <c r="AF11" s="26">
        <v>0.12</v>
      </c>
      <c r="AG11" s="26">
        <v>0.45</v>
      </c>
      <c r="AH11" s="26">
        <v>1.78</v>
      </c>
      <c r="AI11" s="26">
        <v>0.42</v>
      </c>
      <c r="AJ11" s="26">
        <v>0</v>
      </c>
      <c r="AK11" s="26">
        <v>252.66</v>
      </c>
      <c r="AL11" s="26">
        <v>233.94</v>
      </c>
      <c r="AM11" s="26">
        <v>529.54</v>
      </c>
      <c r="AN11" s="26">
        <v>251.91</v>
      </c>
      <c r="AO11" s="26">
        <v>123.54</v>
      </c>
      <c r="AP11" s="26">
        <v>194.13</v>
      </c>
      <c r="AQ11" s="26">
        <v>74.73</v>
      </c>
      <c r="AR11" s="26">
        <v>249.95</v>
      </c>
      <c r="AS11" s="26">
        <v>212.75</v>
      </c>
      <c r="AT11" s="26">
        <v>127.89</v>
      </c>
      <c r="AU11" s="26">
        <v>166.75</v>
      </c>
      <c r="AV11" s="26">
        <v>61.39</v>
      </c>
      <c r="AW11" s="26">
        <v>85.54</v>
      </c>
      <c r="AX11" s="26">
        <v>489.37</v>
      </c>
      <c r="AY11" s="26">
        <v>0</v>
      </c>
      <c r="AZ11" s="26">
        <v>165.28</v>
      </c>
      <c r="BA11" s="26">
        <v>148.63999999999999</v>
      </c>
      <c r="BB11" s="26">
        <v>244.17</v>
      </c>
      <c r="BC11" s="26">
        <v>64.97</v>
      </c>
      <c r="BD11" s="26">
        <v>0.16</v>
      </c>
      <c r="BE11" s="26">
        <v>0.03</v>
      </c>
      <c r="BF11" s="26">
        <v>0.03</v>
      </c>
      <c r="BG11" s="26">
        <v>0.08</v>
      </c>
      <c r="BH11" s="26">
        <v>0.1</v>
      </c>
      <c r="BI11" s="26">
        <v>0.33</v>
      </c>
      <c r="BJ11" s="26">
        <v>0</v>
      </c>
      <c r="BK11" s="26">
        <v>1.08</v>
      </c>
      <c r="BL11" s="26">
        <v>0</v>
      </c>
      <c r="BM11" s="26">
        <v>0.33</v>
      </c>
      <c r="BN11" s="26">
        <v>0</v>
      </c>
      <c r="BO11" s="26">
        <v>0</v>
      </c>
      <c r="BP11" s="26">
        <v>0</v>
      </c>
      <c r="BQ11" s="26">
        <v>0.03</v>
      </c>
      <c r="BR11" s="26">
        <v>0.12</v>
      </c>
      <c r="BS11" s="26">
        <v>1.06</v>
      </c>
      <c r="BT11" s="26">
        <v>0</v>
      </c>
      <c r="BU11" s="26">
        <v>0</v>
      </c>
      <c r="BV11" s="26">
        <v>0.34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75.7</v>
      </c>
      <c r="CC11" s="25">
        <v>17.89</v>
      </c>
      <c r="CE11" s="23">
        <v>44.91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3.9</v>
      </c>
      <c r="CQ11" s="23">
        <v>0</v>
      </c>
      <c r="CR11" s="23">
        <v>10.84</v>
      </c>
    </row>
    <row r="12" spans="1:96" s="23" customFormat="1" ht="24">
      <c r="A12" s="23" t="str">
        <f>"5/6"</f>
        <v>5/6</v>
      </c>
      <c r="B12" s="24" t="s">
        <v>94</v>
      </c>
      <c r="C12" s="25" t="str">
        <f>"100"</f>
        <v>100</v>
      </c>
      <c r="D12" s="25">
        <v>8.56</v>
      </c>
      <c r="E12" s="25">
        <v>7.71</v>
      </c>
      <c r="F12" s="25">
        <v>7.81</v>
      </c>
      <c r="G12" s="25">
        <v>1.0900000000000001</v>
      </c>
      <c r="H12" s="25">
        <v>6.23</v>
      </c>
      <c r="I12" s="25">
        <v>125.67590666666663</v>
      </c>
      <c r="J12" s="26">
        <v>3.13</v>
      </c>
      <c r="K12" s="26">
        <v>0.65</v>
      </c>
      <c r="L12" s="26">
        <v>0</v>
      </c>
      <c r="M12" s="26">
        <v>0</v>
      </c>
      <c r="N12" s="26">
        <v>2.91</v>
      </c>
      <c r="O12" s="26">
        <v>1.31</v>
      </c>
      <c r="P12" s="26">
        <v>2.0099999999999998</v>
      </c>
      <c r="Q12" s="26">
        <v>0</v>
      </c>
      <c r="R12" s="26">
        <v>0</v>
      </c>
      <c r="S12" s="26">
        <v>0.23</v>
      </c>
      <c r="T12" s="26">
        <v>2.02</v>
      </c>
      <c r="U12" s="26">
        <v>485.18</v>
      </c>
      <c r="V12" s="26">
        <v>133.59</v>
      </c>
      <c r="W12" s="26">
        <v>119.25</v>
      </c>
      <c r="X12" s="26">
        <v>18.5</v>
      </c>
      <c r="Y12" s="26">
        <v>147.97999999999999</v>
      </c>
      <c r="Z12" s="26">
        <v>1.25</v>
      </c>
      <c r="AA12" s="26">
        <v>75.37</v>
      </c>
      <c r="AB12" s="26">
        <v>139.84</v>
      </c>
      <c r="AC12" s="26">
        <v>154.82</v>
      </c>
      <c r="AD12" s="26">
        <v>0.81</v>
      </c>
      <c r="AE12" s="26">
        <v>7.0000000000000007E-2</v>
      </c>
      <c r="AF12" s="26">
        <v>0.21</v>
      </c>
      <c r="AG12" s="26">
        <v>0.35</v>
      </c>
      <c r="AH12" s="26">
        <v>2.73</v>
      </c>
      <c r="AI12" s="26">
        <v>1.98</v>
      </c>
      <c r="AJ12" s="26">
        <v>0</v>
      </c>
      <c r="AK12" s="26">
        <v>523.91</v>
      </c>
      <c r="AL12" s="26">
        <v>398.32</v>
      </c>
      <c r="AM12" s="26">
        <v>719.08</v>
      </c>
      <c r="AN12" s="26">
        <v>608.45000000000005</v>
      </c>
      <c r="AO12" s="26">
        <v>231.44</v>
      </c>
      <c r="AP12" s="26">
        <v>395.01</v>
      </c>
      <c r="AQ12" s="26">
        <v>150.81</v>
      </c>
      <c r="AR12" s="26">
        <v>428.09</v>
      </c>
      <c r="AS12" s="26">
        <v>368.48</v>
      </c>
      <c r="AT12" s="26">
        <v>491.06</v>
      </c>
      <c r="AU12" s="26">
        <v>756.09</v>
      </c>
      <c r="AV12" s="26">
        <v>259.95999999999998</v>
      </c>
      <c r="AW12" s="26">
        <v>250.89</v>
      </c>
      <c r="AX12" s="26">
        <v>1139</v>
      </c>
      <c r="AY12" s="26">
        <v>5.26</v>
      </c>
      <c r="AZ12" s="26">
        <v>377.18</v>
      </c>
      <c r="BA12" s="26">
        <v>502.48</v>
      </c>
      <c r="BB12" s="26">
        <v>369.3</v>
      </c>
      <c r="BC12" s="26">
        <v>144.71</v>
      </c>
      <c r="BD12" s="26">
        <v>0</v>
      </c>
      <c r="BE12" s="26">
        <v>0.01</v>
      </c>
      <c r="BF12" s="26">
        <v>0.03</v>
      </c>
      <c r="BG12" s="26">
        <v>0.08</v>
      </c>
      <c r="BH12" s="26">
        <v>0.08</v>
      </c>
      <c r="BI12" s="26">
        <v>0.16</v>
      </c>
      <c r="BJ12" s="26">
        <v>0.02</v>
      </c>
      <c r="BK12" s="26">
        <v>0.46</v>
      </c>
      <c r="BL12" s="26">
        <v>0.01</v>
      </c>
      <c r="BM12" s="26">
        <v>0.26</v>
      </c>
      <c r="BN12" s="26">
        <v>0.02</v>
      </c>
      <c r="BO12" s="26">
        <v>0.01</v>
      </c>
      <c r="BP12" s="26">
        <v>0</v>
      </c>
      <c r="BQ12" s="26">
        <v>0.03</v>
      </c>
      <c r="BR12" s="26">
        <v>0.03</v>
      </c>
      <c r="BS12" s="26">
        <v>0.66</v>
      </c>
      <c r="BT12" s="26">
        <v>0</v>
      </c>
      <c r="BU12" s="26">
        <v>0</v>
      </c>
      <c r="BV12" s="26">
        <v>0.64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97.48</v>
      </c>
      <c r="CC12" s="25">
        <v>41.9</v>
      </c>
      <c r="CE12" s="23">
        <v>98.67</v>
      </c>
      <c r="CG12" s="23">
        <v>41.38</v>
      </c>
      <c r="CH12" s="23">
        <v>23.69</v>
      </c>
      <c r="CI12" s="23">
        <v>32.53</v>
      </c>
      <c r="CJ12" s="23">
        <v>2405.4699999999998</v>
      </c>
      <c r="CK12" s="23">
        <v>1523.8</v>
      </c>
      <c r="CL12" s="23">
        <v>1964.63</v>
      </c>
      <c r="CM12" s="23">
        <v>12.08</v>
      </c>
      <c r="CN12" s="23">
        <v>5.89</v>
      </c>
      <c r="CO12" s="23">
        <v>8.98</v>
      </c>
      <c r="CP12" s="23">
        <v>0</v>
      </c>
      <c r="CQ12" s="23">
        <v>0.5</v>
      </c>
      <c r="CR12" s="23">
        <v>25.39</v>
      </c>
    </row>
    <row r="13" spans="1:96" s="23" customFormat="1">
      <c r="A13" s="23" t="str">
        <f>"2"</f>
        <v>2</v>
      </c>
      <c r="B13" s="24" t="s">
        <v>95</v>
      </c>
      <c r="C13" s="25" t="str">
        <f>"30"</f>
        <v>30</v>
      </c>
      <c r="D13" s="25">
        <v>1.98</v>
      </c>
      <c r="E13" s="25">
        <v>0</v>
      </c>
      <c r="F13" s="25">
        <v>0.2</v>
      </c>
      <c r="G13" s="25">
        <v>0.2</v>
      </c>
      <c r="H13" s="25">
        <v>14.07</v>
      </c>
      <c r="I13" s="25">
        <v>67.170299999999997</v>
      </c>
      <c r="J13" s="26">
        <v>0</v>
      </c>
      <c r="K13" s="26">
        <v>0</v>
      </c>
      <c r="L13" s="26">
        <v>0</v>
      </c>
      <c r="M13" s="26">
        <v>0</v>
      </c>
      <c r="N13" s="26">
        <v>0.33</v>
      </c>
      <c r="O13" s="26">
        <v>13.68</v>
      </c>
      <c r="P13" s="26">
        <v>0.06</v>
      </c>
      <c r="Q13" s="26">
        <v>0</v>
      </c>
      <c r="R13" s="26">
        <v>0</v>
      </c>
      <c r="S13" s="26">
        <v>0</v>
      </c>
      <c r="T13" s="26">
        <v>0.54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95.79</v>
      </c>
      <c r="AL13" s="26">
        <v>99.7</v>
      </c>
      <c r="AM13" s="26">
        <v>152.69</v>
      </c>
      <c r="AN13" s="26">
        <v>50.63</v>
      </c>
      <c r="AO13" s="26">
        <v>30.02</v>
      </c>
      <c r="AP13" s="26">
        <v>60.03</v>
      </c>
      <c r="AQ13" s="26">
        <v>22.71</v>
      </c>
      <c r="AR13" s="26">
        <v>108.58</v>
      </c>
      <c r="AS13" s="26">
        <v>67.34</v>
      </c>
      <c r="AT13" s="26">
        <v>93.96</v>
      </c>
      <c r="AU13" s="26">
        <v>77.52</v>
      </c>
      <c r="AV13" s="26">
        <v>40.72</v>
      </c>
      <c r="AW13" s="26">
        <v>72.040000000000006</v>
      </c>
      <c r="AX13" s="26">
        <v>602.39</v>
      </c>
      <c r="AY13" s="26">
        <v>0</v>
      </c>
      <c r="AZ13" s="26">
        <v>196.27</v>
      </c>
      <c r="BA13" s="26">
        <v>85.35</v>
      </c>
      <c r="BB13" s="26">
        <v>56.64</v>
      </c>
      <c r="BC13" s="26">
        <v>44.89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11.73</v>
      </c>
      <c r="CC13" s="25">
        <v>1.68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1.4</v>
      </c>
    </row>
    <row r="14" spans="1:96" s="23" customFormat="1">
      <c r="A14" s="23" t="str">
        <f>"4/13"</f>
        <v>4/13</v>
      </c>
      <c r="B14" s="24" t="s">
        <v>96</v>
      </c>
      <c r="C14" s="25" t="str">
        <f>"10"</f>
        <v>10</v>
      </c>
      <c r="D14" s="25">
        <v>2.3199999999999998</v>
      </c>
      <c r="E14" s="25">
        <v>2.3199999999999998</v>
      </c>
      <c r="F14" s="25">
        <v>2.95</v>
      </c>
      <c r="G14" s="25">
        <v>0</v>
      </c>
      <c r="H14" s="25">
        <v>0</v>
      </c>
      <c r="I14" s="25">
        <v>36.43</v>
      </c>
      <c r="J14" s="26">
        <v>1.59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0.2</v>
      </c>
      <c r="T14" s="26">
        <v>0.43</v>
      </c>
      <c r="U14" s="26">
        <v>81</v>
      </c>
      <c r="V14" s="26">
        <v>8.8000000000000007</v>
      </c>
      <c r="W14" s="26">
        <v>88</v>
      </c>
      <c r="X14" s="26">
        <v>3.5</v>
      </c>
      <c r="Y14" s="26">
        <v>50</v>
      </c>
      <c r="Z14" s="26">
        <v>0.1</v>
      </c>
      <c r="AA14" s="26">
        <v>26</v>
      </c>
      <c r="AB14" s="26">
        <v>17</v>
      </c>
      <c r="AC14" s="26">
        <v>28.8</v>
      </c>
      <c r="AD14" s="26">
        <v>0.05</v>
      </c>
      <c r="AE14" s="26">
        <v>0</v>
      </c>
      <c r="AF14" s="26">
        <v>0.03</v>
      </c>
      <c r="AG14" s="26">
        <v>0.02</v>
      </c>
      <c r="AH14" s="26">
        <v>0.61</v>
      </c>
      <c r="AI14" s="26">
        <v>7.0000000000000007E-2</v>
      </c>
      <c r="AJ14" s="26">
        <v>0</v>
      </c>
      <c r="AK14" s="26">
        <v>169</v>
      </c>
      <c r="AL14" s="26">
        <v>97</v>
      </c>
      <c r="AM14" s="26">
        <v>193</v>
      </c>
      <c r="AN14" s="26">
        <v>153</v>
      </c>
      <c r="AO14" s="26">
        <v>54</v>
      </c>
      <c r="AP14" s="26">
        <v>92</v>
      </c>
      <c r="AQ14" s="26">
        <v>66</v>
      </c>
      <c r="AR14" s="26">
        <v>122</v>
      </c>
      <c r="AS14" s="26">
        <v>60</v>
      </c>
      <c r="AT14" s="26">
        <v>71</v>
      </c>
      <c r="AU14" s="26">
        <v>135</v>
      </c>
      <c r="AV14" s="26">
        <v>149</v>
      </c>
      <c r="AW14" s="26">
        <v>38</v>
      </c>
      <c r="AX14" s="26">
        <v>460</v>
      </c>
      <c r="AY14" s="26">
        <v>0</v>
      </c>
      <c r="AZ14" s="26">
        <v>232</v>
      </c>
      <c r="BA14" s="26">
        <v>120</v>
      </c>
      <c r="BB14" s="26">
        <v>135</v>
      </c>
      <c r="BC14" s="26">
        <v>21</v>
      </c>
      <c r="BD14" s="26">
        <v>0</v>
      </c>
      <c r="BE14" s="26">
        <v>0.01</v>
      </c>
      <c r="BF14" s="26">
        <v>0.04</v>
      </c>
      <c r="BG14" s="26">
        <v>0.13</v>
      </c>
      <c r="BH14" s="26">
        <v>0.12</v>
      </c>
      <c r="BI14" s="26">
        <v>0.24</v>
      </c>
      <c r="BJ14" s="26">
        <v>0.03</v>
      </c>
      <c r="BK14" s="26">
        <v>0.62</v>
      </c>
      <c r="BL14" s="26">
        <v>0.02</v>
      </c>
      <c r="BM14" s="26">
        <v>0.34</v>
      </c>
      <c r="BN14" s="26">
        <v>0.02</v>
      </c>
      <c r="BO14" s="26">
        <v>0</v>
      </c>
      <c r="BP14" s="26">
        <v>0</v>
      </c>
      <c r="BQ14" s="26">
        <v>0.04</v>
      </c>
      <c r="BR14" s="26">
        <v>0.05</v>
      </c>
      <c r="BS14" s="26">
        <v>0.68</v>
      </c>
      <c r="BT14" s="26">
        <v>0</v>
      </c>
      <c r="BU14" s="26">
        <v>0</v>
      </c>
      <c r="BV14" s="26">
        <v>7.0000000000000007E-2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4.0999999999999996</v>
      </c>
      <c r="CC14" s="25">
        <v>8.7100000000000009</v>
      </c>
      <c r="CE14" s="23">
        <v>28.83</v>
      </c>
      <c r="CG14" s="23">
        <v>0</v>
      </c>
      <c r="CH14" s="23">
        <v>0</v>
      </c>
      <c r="CI14" s="23">
        <v>0</v>
      </c>
      <c r="CJ14" s="23">
        <v>500</v>
      </c>
      <c r="CK14" s="23">
        <v>370</v>
      </c>
      <c r="CL14" s="23">
        <v>435</v>
      </c>
      <c r="CM14" s="23">
        <v>1.53</v>
      </c>
      <c r="CN14" s="23">
        <v>0.97</v>
      </c>
      <c r="CO14" s="23">
        <v>1.25</v>
      </c>
      <c r="CP14" s="23">
        <v>0</v>
      </c>
      <c r="CQ14" s="23">
        <v>0</v>
      </c>
      <c r="CR14" s="23">
        <v>5.28</v>
      </c>
    </row>
    <row r="15" spans="1:96" s="19" customFormat="1" ht="24">
      <c r="A15" s="19" t="str">
        <f>"32/10"</f>
        <v>32/10</v>
      </c>
      <c r="B15" s="20" t="s">
        <v>97</v>
      </c>
      <c r="C15" s="21" t="str">
        <f>"200"</f>
        <v>200</v>
      </c>
      <c r="D15" s="21">
        <v>3.14</v>
      </c>
      <c r="E15" s="21">
        <v>2.84</v>
      </c>
      <c r="F15" s="21">
        <v>3.21</v>
      </c>
      <c r="G15" s="21">
        <v>7.0000000000000007E-2</v>
      </c>
      <c r="H15" s="21">
        <v>9.5</v>
      </c>
      <c r="I15" s="21">
        <v>77.788600000000002</v>
      </c>
      <c r="J15" s="22">
        <v>2</v>
      </c>
      <c r="K15" s="22">
        <v>0</v>
      </c>
      <c r="L15" s="22">
        <v>0</v>
      </c>
      <c r="M15" s="22">
        <v>0</v>
      </c>
      <c r="N15" s="22">
        <v>9.5</v>
      </c>
      <c r="O15" s="22">
        <v>0</v>
      </c>
      <c r="P15" s="22">
        <v>0</v>
      </c>
      <c r="Q15" s="22">
        <v>0</v>
      </c>
      <c r="R15" s="22">
        <v>0</v>
      </c>
      <c r="S15" s="22">
        <v>0.1</v>
      </c>
      <c r="T15" s="22">
        <v>0.71</v>
      </c>
      <c r="U15" s="22">
        <v>49.55</v>
      </c>
      <c r="V15" s="22">
        <v>144.69</v>
      </c>
      <c r="W15" s="22">
        <v>116.55</v>
      </c>
      <c r="X15" s="22">
        <v>13.3</v>
      </c>
      <c r="Y15" s="22">
        <v>83.7</v>
      </c>
      <c r="Z15" s="22">
        <v>0.11</v>
      </c>
      <c r="AA15" s="22">
        <v>20</v>
      </c>
      <c r="AB15" s="22">
        <v>9</v>
      </c>
      <c r="AC15" s="22">
        <v>22</v>
      </c>
      <c r="AD15" s="22">
        <v>0</v>
      </c>
      <c r="AE15" s="22">
        <v>0.03</v>
      </c>
      <c r="AF15" s="22">
        <v>0.14000000000000001</v>
      </c>
      <c r="AG15" s="22">
        <v>0.09</v>
      </c>
      <c r="AH15" s="22">
        <v>0.8</v>
      </c>
      <c r="AI15" s="22">
        <v>0.52</v>
      </c>
      <c r="AJ15" s="22">
        <v>0</v>
      </c>
      <c r="AK15" s="22">
        <v>159.74</v>
      </c>
      <c r="AL15" s="22">
        <v>157.78</v>
      </c>
      <c r="AM15" s="22">
        <v>270.48</v>
      </c>
      <c r="AN15" s="22">
        <v>217.56</v>
      </c>
      <c r="AO15" s="22">
        <v>72.52</v>
      </c>
      <c r="AP15" s="22">
        <v>127.4</v>
      </c>
      <c r="AQ15" s="22">
        <v>42.14</v>
      </c>
      <c r="AR15" s="22">
        <v>143.08000000000001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180.32</v>
      </c>
      <c r="BC15" s="22">
        <v>25.48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198.55</v>
      </c>
      <c r="CC15" s="21">
        <v>13.38</v>
      </c>
      <c r="CE15" s="19">
        <v>21.5</v>
      </c>
      <c r="CG15" s="19">
        <v>13.77</v>
      </c>
      <c r="CH15" s="19">
        <v>4.93</v>
      </c>
      <c r="CI15" s="19">
        <v>9.35</v>
      </c>
      <c r="CJ15" s="19">
        <v>1007.44</v>
      </c>
      <c r="CK15" s="19">
        <v>363.11</v>
      </c>
      <c r="CL15" s="19">
        <v>685.28</v>
      </c>
      <c r="CM15" s="19">
        <v>41.81</v>
      </c>
      <c r="CN15" s="19">
        <v>19.5</v>
      </c>
      <c r="CO15" s="19">
        <v>30.66</v>
      </c>
      <c r="CP15" s="19">
        <v>5</v>
      </c>
      <c r="CQ15" s="19">
        <v>0</v>
      </c>
      <c r="CR15" s="19">
        <v>8.11</v>
      </c>
    </row>
    <row r="16" spans="1:96" s="27" customFormat="1" ht="11.4">
      <c r="B16" s="28" t="s">
        <v>98</v>
      </c>
      <c r="C16" s="29"/>
      <c r="D16" s="29">
        <v>20.91</v>
      </c>
      <c r="E16" s="29">
        <v>15.17</v>
      </c>
      <c r="F16" s="29">
        <v>20.74</v>
      </c>
      <c r="G16" s="29">
        <v>1.98</v>
      </c>
      <c r="H16" s="29">
        <v>56.78</v>
      </c>
      <c r="I16" s="29">
        <v>492.56</v>
      </c>
      <c r="J16" s="30">
        <v>10.64</v>
      </c>
      <c r="K16" s="30">
        <v>0.75</v>
      </c>
      <c r="L16" s="30">
        <v>0</v>
      </c>
      <c r="M16" s="30">
        <v>0</v>
      </c>
      <c r="N16" s="30">
        <v>20.63</v>
      </c>
      <c r="O16" s="30">
        <v>33.19</v>
      </c>
      <c r="P16" s="30">
        <v>2.95</v>
      </c>
      <c r="Q16" s="30">
        <v>0</v>
      </c>
      <c r="R16" s="30">
        <v>0</v>
      </c>
      <c r="S16" s="30">
        <v>0.61</v>
      </c>
      <c r="T16" s="30">
        <v>4.53</v>
      </c>
      <c r="U16" s="30">
        <v>658.9</v>
      </c>
      <c r="V16" s="30">
        <v>448.97</v>
      </c>
      <c r="W16" s="30">
        <v>423.08</v>
      </c>
      <c r="X16" s="30">
        <v>64.209999999999994</v>
      </c>
      <c r="Y16" s="30">
        <v>400.96</v>
      </c>
      <c r="Z16" s="30">
        <v>2.09</v>
      </c>
      <c r="AA16" s="30">
        <v>161.97</v>
      </c>
      <c r="AB16" s="30">
        <v>191.68</v>
      </c>
      <c r="AC16" s="30">
        <v>250.92</v>
      </c>
      <c r="AD16" s="30">
        <v>1</v>
      </c>
      <c r="AE16" s="30">
        <v>0.2</v>
      </c>
      <c r="AF16" s="30">
        <v>0.5</v>
      </c>
      <c r="AG16" s="30">
        <v>0.91</v>
      </c>
      <c r="AH16" s="30">
        <v>5.92</v>
      </c>
      <c r="AI16" s="30">
        <v>2.99</v>
      </c>
      <c r="AJ16" s="30">
        <v>0</v>
      </c>
      <c r="AK16" s="30">
        <v>1201.0999999999999</v>
      </c>
      <c r="AL16" s="30">
        <v>986.74</v>
      </c>
      <c r="AM16" s="30">
        <v>1864.79</v>
      </c>
      <c r="AN16" s="30">
        <v>1281.55</v>
      </c>
      <c r="AO16" s="30">
        <v>511.52</v>
      </c>
      <c r="AP16" s="30">
        <v>868.57</v>
      </c>
      <c r="AQ16" s="30">
        <v>356.39</v>
      </c>
      <c r="AR16" s="30">
        <v>1051.7</v>
      </c>
      <c r="AS16" s="30">
        <v>708.57</v>
      </c>
      <c r="AT16" s="30">
        <v>783.9</v>
      </c>
      <c r="AU16" s="30">
        <v>1135.3499999999999</v>
      </c>
      <c r="AV16" s="30">
        <v>511.07</v>
      </c>
      <c r="AW16" s="30">
        <v>446.46</v>
      </c>
      <c r="AX16" s="30">
        <v>2690.76</v>
      </c>
      <c r="AY16" s="30">
        <v>5.26</v>
      </c>
      <c r="AZ16" s="30">
        <v>970.72</v>
      </c>
      <c r="BA16" s="30">
        <v>856.47</v>
      </c>
      <c r="BB16" s="30">
        <v>985.42</v>
      </c>
      <c r="BC16" s="30">
        <v>301.05</v>
      </c>
      <c r="BD16" s="30">
        <v>0.16</v>
      </c>
      <c r="BE16" s="30">
        <v>0.05</v>
      </c>
      <c r="BF16" s="30">
        <v>0.09</v>
      </c>
      <c r="BG16" s="30">
        <v>0.28999999999999998</v>
      </c>
      <c r="BH16" s="30">
        <v>0.28999999999999998</v>
      </c>
      <c r="BI16" s="30">
        <v>0.73</v>
      </c>
      <c r="BJ16" s="30">
        <v>0.05</v>
      </c>
      <c r="BK16" s="30">
        <v>2.19</v>
      </c>
      <c r="BL16" s="30">
        <v>0.03</v>
      </c>
      <c r="BM16" s="30">
        <v>0.92</v>
      </c>
      <c r="BN16" s="30">
        <v>0.04</v>
      </c>
      <c r="BO16" s="30">
        <v>0.01</v>
      </c>
      <c r="BP16" s="30">
        <v>0</v>
      </c>
      <c r="BQ16" s="30">
        <v>0.1</v>
      </c>
      <c r="BR16" s="30">
        <v>0.2</v>
      </c>
      <c r="BS16" s="30">
        <v>2.42</v>
      </c>
      <c r="BT16" s="30">
        <v>0</v>
      </c>
      <c r="BU16" s="30">
        <v>0</v>
      </c>
      <c r="BV16" s="30">
        <v>1.1299999999999999</v>
      </c>
      <c r="BW16" s="30">
        <v>0.01</v>
      </c>
      <c r="BX16" s="30">
        <v>0</v>
      </c>
      <c r="BY16" s="30">
        <v>0</v>
      </c>
      <c r="BZ16" s="30">
        <v>0</v>
      </c>
      <c r="CA16" s="30">
        <v>0</v>
      </c>
      <c r="CB16" s="30">
        <v>387.56</v>
      </c>
      <c r="CC16" s="29">
        <f>SUM($CC$10:$CC$15)</f>
        <v>83.56</v>
      </c>
      <c r="CD16" s="27">
        <f>$I$16/$I$51*100</f>
        <v>14.327642728116283</v>
      </c>
      <c r="CE16" s="27">
        <v>193.92</v>
      </c>
      <c r="CG16" s="27">
        <v>63.09</v>
      </c>
      <c r="CH16" s="27">
        <v>31.16</v>
      </c>
      <c r="CI16" s="27">
        <v>47.12</v>
      </c>
      <c r="CJ16" s="27">
        <v>5672.14</v>
      </c>
      <c r="CK16" s="27">
        <v>3029.13</v>
      </c>
      <c r="CL16" s="27">
        <v>4350.63</v>
      </c>
      <c r="CM16" s="27">
        <v>72.069999999999993</v>
      </c>
      <c r="CN16" s="27">
        <v>33.85</v>
      </c>
      <c r="CO16" s="27">
        <v>52.96</v>
      </c>
      <c r="CP16" s="27">
        <v>8.9</v>
      </c>
      <c r="CQ16" s="27">
        <v>0.5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6.06</v>
      </c>
      <c r="CE18" s="23">
        <v>1081.92</v>
      </c>
      <c r="CG18" s="23">
        <v>2.2000000000000002</v>
      </c>
      <c r="CH18" s="23">
        <v>2.12</v>
      </c>
      <c r="CI18" s="23">
        <v>2.16</v>
      </c>
      <c r="CJ18" s="23">
        <v>368.78</v>
      </c>
      <c r="CK18" s="23">
        <v>87.71</v>
      </c>
      <c r="CL18" s="23">
        <v>228.24</v>
      </c>
      <c r="CM18" s="23">
        <v>1.94</v>
      </c>
      <c r="CN18" s="23">
        <v>1.1299999999999999</v>
      </c>
      <c r="CO18" s="23">
        <v>1.54</v>
      </c>
      <c r="CP18" s="23">
        <v>1.8</v>
      </c>
      <c r="CQ18" s="23">
        <v>0</v>
      </c>
      <c r="CR18" s="23">
        <v>3.67</v>
      </c>
    </row>
    <row r="19" spans="1:96" s="23" customFormat="1">
      <c r="A19" s="23" t="str">
        <f>"80"</f>
        <v>80</v>
      </c>
      <c r="B19" s="24" t="s">
        <v>101</v>
      </c>
      <c r="C19" s="25" t="str">
        <f>"200"</f>
        <v>200</v>
      </c>
      <c r="D19" s="25">
        <v>3.12</v>
      </c>
      <c r="E19" s="25">
        <v>1.73</v>
      </c>
      <c r="F19" s="25">
        <v>3.22</v>
      </c>
      <c r="G19" s="25">
        <v>1.34</v>
      </c>
      <c r="H19" s="25">
        <v>11.68</v>
      </c>
      <c r="I19" s="25">
        <v>86.695388484800006</v>
      </c>
      <c r="J19" s="26">
        <v>1.07</v>
      </c>
      <c r="K19" s="26">
        <v>0.78</v>
      </c>
      <c r="L19" s="26">
        <v>0</v>
      </c>
      <c r="M19" s="26">
        <v>0</v>
      </c>
      <c r="N19" s="26">
        <v>2.23</v>
      </c>
      <c r="O19" s="26">
        <v>8.2200000000000006</v>
      </c>
      <c r="P19" s="26">
        <v>1.23</v>
      </c>
      <c r="Q19" s="26">
        <v>0</v>
      </c>
      <c r="R19" s="26">
        <v>0</v>
      </c>
      <c r="S19" s="26">
        <v>0.21</v>
      </c>
      <c r="T19" s="26">
        <v>2.02</v>
      </c>
      <c r="U19" s="26">
        <v>412.95</v>
      </c>
      <c r="V19" s="26">
        <v>353.87</v>
      </c>
      <c r="W19" s="26">
        <v>23.85</v>
      </c>
      <c r="X19" s="26">
        <v>18.73</v>
      </c>
      <c r="Y19" s="26">
        <v>65.69</v>
      </c>
      <c r="Z19" s="26">
        <v>0.92</v>
      </c>
      <c r="AA19" s="26">
        <v>23.4</v>
      </c>
      <c r="AB19" s="26">
        <v>1056.3699999999999</v>
      </c>
      <c r="AC19" s="26">
        <v>277.70999999999998</v>
      </c>
      <c r="AD19" s="26">
        <v>0.75</v>
      </c>
      <c r="AE19" s="26">
        <v>7.0000000000000007E-2</v>
      </c>
      <c r="AF19" s="26">
        <v>0.09</v>
      </c>
      <c r="AG19" s="26">
        <v>0.74</v>
      </c>
      <c r="AH19" s="26">
        <v>1.77</v>
      </c>
      <c r="AI19" s="26">
        <v>5.03</v>
      </c>
      <c r="AJ19" s="26">
        <v>0</v>
      </c>
      <c r="AK19" s="26">
        <v>117.45</v>
      </c>
      <c r="AL19" s="26">
        <v>102.68</v>
      </c>
      <c r="AM19" s="26">
        <v>171.16</v>
      </c>
      <c r="AN19" s="26">
        <v>153.4</v>
      </c>
      <c r="AO19" s="26">
        <v>60.82</v>
      </c>
      <c r="AP19" s="26">
        <v>104.01</v>
      </c>
      <c r="AQ19" s="26">
        <v>38.229999999999997</v>
      </c>
      <c r="AR19" s="26">
        <v>109.84</v>
      </c>
      <c r="AS19" s="26">
        <v>128.68</v>
      </c>
      <c r="AT19" s="26">
        <v>195.3</v>
      </c>
      <c r="AU19" s="26">
        <v>211.22</v>
      </c>
      <c r="AV19" s="26">
        <v>52.89</v>
      </c>
      <c r="AW19" s="26">
        <v>79.45</v>
      </c>
      <c r="AX19" s="26">
        <v>376.21</v>
      </c>
      <c r="AY19" s="26">
        <v>1.79</v>
      </c>
      <c r="AZ19" s="26">
        <v>70.8</v>
      </c>
      <c r="BA19" s="26">
        <v>137.44</v>
      </c>
      <c r="BB19" s="26">
        <v>79.72</v>
      </c>
      <c r="BC19" s="26">
        <v>46.09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</v>
      </c>
      <c r="BL19" s="26">
        <v>0</v>
      </c>
      <c r="BM19" s="26">
        <v>0.05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0.31</v>
      </c>
      <c r="BT19" s="26">
        <v>0</v>
      </c>
      <c r="BU19" s="26">
        <v>0</v>
      </c>
      <c r="BV19" s="26">
        <v>0.69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194.34</v>
      </c>
      <c r="CC19" s="25">
        <v>16.12</v>
      </c>
      <c r="CE19" s="23">
        <v>199.46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1</v>
      </c>
      <c r="CR19" s="23">
        <v>9.77</v>
      </c>
    </row>
    <row r="20" spans="1:96" s="23" customFormat="1">
      <c r="A20" s="23" t="str">
        <f>"297"</f>
        <v>297</v>
      </c>
      <c r="B20" s="24" t="s">
        <v>102</v>
      </c>
      <c r="C20" s="25" t="str">
        <f>"150"</f>
        <v>150</v>
      </c>
      <c r="D20" s="25">
        <v>4.58</v>
      </c>
      <c r="E20" s="25">
        <v>0.02</v>
      </c>
      <c r="F20" s="25">
        <v>3.57</v>
      </c>
      <c r="G20" s="25">
        <v>0.54</v>
      </c>
      <c r="H20" s="25">
        <v>35.380000000000003</v>
      </c>
      <c r="I20" s="25">
        <v>187.58764499999998</v>
      </c>
      <c r="J20" s="26">
        <v>2.16</v>
      </c>
      <c r="K20" s="26">
        <v>0.09</v>
      </c>
      <c r="L20" s="26">
        <v>0</v>
      </c>
      <c r="M20" s="26">
        <v>0</v>
      </c>
      <c r="N20" s="26">
        <v>0.47</v>
      </c>
      <c r="O20" s="26">
        <v>31.21</v>
      </c>
      <c r="P20" s="26">
        <v>3.71</v>
      </c>
      <c r="Q20" s="26">
        <v>0</v>
      </c>
      <c r="R20" s="26">
        <v>0</v>
      </c>
      <c r="S20" s="26">
        <v>0</v>
      </c>
      <c r="T20" s="26">
        <v>0.46</v>
      </c>
      <c r="U20" s="26">
        <v>5.21</v>
      </c>
      <c r="V20" s="26">
        <v>85.7</v>
      </c>
      <c r="W20" s="26">
        <v>18.87</v>
      </c>
      <c r="X20" s="26">
        <v>19</v>
      </c>
      <c r="Y20" s="26">
        <v>150.86000000000001</v>
      </c>
      <c r="Z20" s="26">
        <v>0.88</v>
      </c>
      <c r="AA20" s="26">
        <v>22.13</v>
      </c>
      <c r="AB20" s="26">
        <v>12.83</v>
      </c>
      <c r="AC20" s="26">
        <v>24.49</v>
      </c>
      <c r="AD20" s="26">
        <v>0.59</v>
      </c>
      <c r="AE20" s="26">
        <v>0.05</v>
      </c>
      <c r="AF20" s="26">
        <v>0.03</v>
      </c>
      <c r="AG20" s="26">
        <v>0.85</v>
      </c>
      <c r="AH20" s="26">
        <v>1.86</v>
      </c>
      <c r="AI20" s="26">
        <v>0</v>
      </c>
      <c r="AJ20" s="26">
        <v>0</v>
      </c>
      <c r="AK20" s="26">
        <v>182.26</v>
      </c>
      <c r="AL20" s="26">
        <v>162.62</v>
      </c>
      <c r="AM20" s="26">
        <v>241.83</v>
      </c>
      <c r="AN20" s="26">
        <v>148.03</v>
      </c>
      <c r="AO20" s="26">
        <v>59.2</v>
      </c>
      <c r="AP20" s="26">
        <v>104</v>
      </c>
      <c r="AQ20" s="26">
        <v>49.99</v>
      </c>
      <c r="AR20" s="26">
        <v>226.36</v>
      </c>
      <c r="AS20" s="26">
        <v>157.61000000000001</v>
      </c>
      <c r="AT20" s="26">
        <v>137.79</v>
      </c>
      <c r="AU20" s="26">
        <v>290.42</v>
      </c>
      <c r="AV20" s="26">
        <v>74.31</v>
      </c>
      <c r="AW20" s="26">
        <v>142.65</v>
      </c>
      <c r="AX20" s="26">
        <v>1572.74</v>
      </c>
      <c r="AY20" s="26">
        <v>0</v>
      </c>
      <c r="AZ20" s="26">
        <v>471.5</v>
      </c>
      <c r="BA20" s="26">
        <v>202.15</v>
      </c>
      <c r="BB20" s="26">
        <v>108.76</v>
      </c>
      <c r="BC20" s="26">
        <v>83.52</v>
      </c>
      <c r="BD20" s="26">
        <v>0.14000000000000001</v>
      </c>
      <c r="BE20" s="26">
        <v>0.03</v>
      </c>
      <c r="BF20" s="26">
        <v>0.03</v>
      </c>
      <c r="BG20" s="26">
        <v>7.0000000000000007E-2</v>
      </c>
      <c r="BH20" s="26">
        <v>0.09</v>
      </c>
      <c r="BI20" s="26">
        <v>0.28999999999999998</v>
      </c>
      <c r="BJ20" s="26">
        <v>0</v>
      </c>
      <c r="BK20" s="26">
        <v>1.04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0.03</v>
      </c>
      <c r="BR20" s="26">
        <v>0.11</v>
      </c>
      <c r="BS20" s="26">
        <v>0.88</v>
      </c>
      <c r="BT20" s="26">
        <v>0</v>
      </c>
      <c r="BU20" s="26">
        <v>0</v>
      </c>
      <c r="BV20" s="26">
        <v>0.21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127.6</v>
      </c>
      <c r="CC20" s="25">
        <v>6.28</v>
      </c>
      <c r="CE20" s="23">
        <v>24.26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3.81</v>
      </c>
    </row>
    <row r="21" spans="1:96" s="23" customFormat="1">
      <c r="A21" s="23" t="str">
        <f>"12/8"</f>
        <v>12/8</v>
      </c>
      <c r="B21" s="24" t="s">
        <v>103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346.85121000000004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45.75</v>
      </c>
      <c r="CE21" s="23">
        <v>17.850000000000001</v>
      </c>
      <c r="CG21" s="23">
        <v>28.08</v>
      </c>
      <c r="CH21" s="23">
        <v>18.079999999999998</v>
      </c>
      <c r="CI21" s="23">
        <v>23.08</v>
      </c>
      <c r="CJ21" s="23">
        <v>3467.42</v>
      </c>
      <c r="CK21" s="23">
        <v>2127.2399999999998</v>
      </c>
      <c r="CL21" s="23">
        <v>2797.33</v>
      </c>
      <c r="CM21" s="23">
        <v>34.840000000000003</v>
      </c>
      <c r="CN21" s="23">
        <v>21.98</v>
      </c>
      <c r="CO21" s="23">
        <v>28.44</v>
      </c>
      <c r="CP21" s="23">
        <v>0</v>
      </c>
      <c r="CQ21" s="23">
        <v>0.45</v>
      </c>
      <c r="CR21" s="23">
        <v>27.73</v>
      </c>
    </row>
    <row r="22" spans="1:96" s="23" customFormat="1">
      <c r="A22" s="23" t="str">
        <f>"2"</f>
        <v>2</v>
      </c>
      <c r="B22" s="24" t="s">
        <v>95</v>
      </c>
      <c r="C22" s="25" t="str">
        <f>"46,1"</f>
        <v>46,1</v>
      </c>
      <c r="D22" s="25">
        <v>3.05</v>
      </c>
      <c r="E22" s="25">
        <v>0</v>
      </c>
      <c r="F22" s="25">
        <v>0.3</v>
      </c>
      <c r="G22" s="25">
        <v>0.3</v>
      </c>
      <c r="H22" s="25">
        <v>21.62</v>
      </c>
      <c r="I22" s="25">
        <v>103.218361</v>
      </c>
      <c r="J22" s="26">
        <v>0</v>
      </c>
      <c r="K22" s="26">
        <v>0</v>
      </c>
      <c r="L22" s="26">
        <v>0</v>
      </c>
      <c r="M22" s="26">
        <v>0</v>
      </c>
      <c r="N22" s="26">
        <v>0.51</v>
      </c>
      <c r="O22" s="26">
        <v>21.02</v>
      </c>
      <c r="P22" s="26">
        <v>0.09</v>
      </c>
      <c r="Q22" s="26">
        <v>0</v>
      </c>
      <c r="R22" s="26">
        <v>0</v>
      </c>
      <c r="S22" s="26">
        <v>0</v>
      </c>
      <c r="T22" s="26">
        <v>0.83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147.19</v>
      </c>
      <c r="AL22" s="26">
        <v>153.21</v>
      </c>
      <c r="AM22" s="26">
        <v>234.63</v>
      </c>
      <c r="AN22" s="26">
        <v>77.81</v>
      </c>
      <c r="AO22" s="26">
        <v>46.12</v>
      </c>
      <c r="AP22" s="26">
        <v>92.25</v>
      </c>
      <c r="AQ22" s="26">
        <v>34.89</v>
      </c>
      <c r="AR22" s="26">
        <v>166.85</v>
      </c>
      <c r="AS22" s="26">
        <v>103.48</v>
      </c>
      <c r="AT22" s="26">
        <v>144.38999999999999</v>
      </c>
      <c r="AU22" s="26">
        <v>119.12</v>
      </c>
      <c r="AV22" s="26">
        <v>62.57</v>
      </c>
      <c r="AW22" s="26">
        <v>110.7</v>
      </c>
      <c r="AX22" s="26">
        <v>925.67</v>
      </c>
      <c r="AY22" s="26">
        <v>0</v>
      </c>
      <c r="AZ22" s="26">
        <v>301.60000000000002</v>
      </c>
      <c r="BA22" s="26">
        <v>131.15</v>
      </c>
      <c r="BB22" s="26">
        <v>87.03</v>
      </c>
      <c r="BC22" s="26">
        <v>68.98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0.13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18.03</v>
      </c>
      <c r="CC22" s="25">
        <v>2.58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2.15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"29/10"</f>
        <v>29/10</v>
      </c>
      <c r="B24" s="20" t="s">
        <v>105</v>
      </c>
      <c r="C24" s="21" t="str">
        <f>"200"</f>
        <v>200</v>
      </c>
      <c r="D24" s="21">
        <v>0.21</v>
      </c>
      <c r="E24" s="21">
        <v>0</v>
      </c>
      <c r="F24" s="21">
        <v>0.05</v>
      </c>
      <c r="G24" s="21">
        <v>0.05</v>
      </c>
      <c r="H24" s="21">
        <v>7.25</v>
      </c>
      <c r="I24" s="21">
        <v>29.478207999999995</v>
      </c>
      <c r="J24" s="22">
        <v>0</v>
      </c>
      <c r="K24" s="22">
        <v>0</v>
      </c>
      <c r="L24" s="22">
        <v>0</v>
      </c>
      <c r="M24" s="22">
        <v>0</v>
      </c>
      <c r="N24" s="22">
        <v>7.05</v>
      </c>
      <c r="O24" s="22">
        <v>0</v>
      </c>
      <c r="P24" s="22">
        <v>0.2</v>
      </c>
      <c r="Q24" s="22">
        <v>0</v>
      </c>
      <c r="R24" s="22">
        <v>0</v>
      </c>
      <c r="S24" s="22">
        <v>0.34</v>
      </c>
      <c r="T24" s="22">
        <v>0.08</v>
      </c>
      <c r="U24" s="22">
        <v>0.72</v>
      </c>
      <c r="V24" s="22">
        <v>9.89</v>
      </c>
      <c r="W24" s="22">
        <v>2.5299999999999998</v>
      </c>
      <c r="X24" s="22">
        <v>0.68</v>
      </c>
      <c r="Y24" s="22">
        <v>1.23</v>
      </c>
      <c r="Z24" s="22">
        <v>0.06</v>
      </c>
      <c r="AA24" s="22">
        <v>0</v>
      </c>
      <c r="AB24" s="22">
        <v>0.54</v>
      </c>
      <c r="AC24" s="22">
        <v>0.12</v>
      </c>
      <c r="AD24" s="22">
        <v>0.01</v>
      </c>
      <c r="AE24" s="22">
        <v>0</v>
      </c>
      <c r="AF24" s="22">
        <v>0</v>
      </c>
      <c r="AG24" s="22">
        <v>0.01</v>
      </c>
      <c r="AH24" s="22">
        <v>0.01</v>
      </c>
      <c r="AI24" s="22">
        <v>0.96</v>
      </c>
      <c r="AJ24" s="22">
        <v>0</v>
      </c>
      <c r="AK24" s="22">
        <v>0.82</v>
      </c>
      <c r="AL24" s="22">
        <v>0.94</v>
      </c>
      <c r="AM24" s="22">
        <v>0.76</v>
      </c>
      <c r="AN24" s="22">
        <v>1.41</v>
      </c>
      <c r="AO24" s="22">
        <v>0.35</v>
      </c>
      <c r="AP24" s="22">
        <v>1.47</v>
      </c>
      <c r="AQ24" s="22">
        <v>0</v>
      </c>
      <c r="AR24" s="22">
        <v>1.88</v>
      </c>
      <c r="AS24" s="22">
        <v>0</v>
      </c>
      <c r="AT24" s="22">
        <v>0</v>
      </c>
      <c r="AU24" s="22">
        <v>0</v>
      </c>
      <c r="AV24" s="22">
        <v>1.06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200.46</v>
      </c>
      <c r="CC24" s="21">
        <v>3.88</v>
      </c>
      <c r="CE24" s="19">
        <v>0.09</v>
      </c>
      <c r="CG24" s="19">
        <v>0.24</v>
      </c>
      <c r="CH24" s="19">
        <v>0.06</v>
      </c>
      <c r="CI24" s="19">
        <v>0.15</v>
      </c>
      <c r="CJ24" s="19">
        <v>12</v>
      </c>
      <c r="CK24" s="19">
        <v>4.92</v>
      </c>
      <c r="CL24" s="19">
        <v>8.4600000000000009</v>
      </c>
      <c r="CM24" s="19">
        <v>0</v>
      </c>
      <c r="CN24" s="19">
        <v>0</v>
      </c>
      <c r="CO24" s="19">
        <v>0</v>
      </c>
      <c r="CP24" s="19">
        <v>7</v>
      </c>
      <c r="CQ24" s="19">
        <v>0</v>
      </c>
      <c r="CR24" s="19">
        <v>2.35</v>
      </c>
    </row>
    <row r="25" spans="1:96" s="27" customFormat="1" ht="11.4">
      <c r="B25" s="28" t="s">
        <v>106</v>
      </c>
      <c r="C25" s="29"/>
      <c r="D25" s="29">
        <v>25.73</v>
      </c>
      <c r="E25" s="29">
        <v>13.73</v>
      </c>
      <c r="F25" s="29">
        <v>41.76</v>
      </c>
      <c r="G25" s="29">
        <v>8.9600000000000009</v>
      </c>
      <c r="H25" s="29">
        <v>95.87</v>
      </c>
      <c r="I25" s="29">
        <v>851.52</v>
      </c>
      <c r="J25" s="30">
        <v>14.51</v>
      </c>
      <c r="K25" s="30">
        <v>5.16</v>
      </c>
      <c r="L25" s="30">
        <v>0</v>
      </c>
      <c r="M25" s="30">
        <v>0</v>
      </c>
      <c r="N25" s="30">
        <v>18.07</v>
      </c>
      <c r="O25" s="30">
        <v>69.11</v>
      </c>
      <c r="P25" s="30">
        <v>8.6999999999999993</v>
      </c>
      <c r="Q25" s="30">
        <v>0</v>
      </c>
      <c r="R25" s="30">
        <v>0</v>
      </c>
      <c r="S25" s="30">
        <v>1.1100000000000001</v>
      </c>
      <c r="T25" s="30">
        <v>5.98</v>
      </c>
      <c r="U25" s="30">
        <v>767.84</v>
      </c>
      <c r="V25" s="30">
        <v>925.49</v>
      </c>
      <c r="W25" s="30">
        <v>79.430000000000007</v>
      </c>
      <c r="X25" s="30">
        <v>93.81</v>
      </c>
      <c r="Y25" s="30">
        <v>430.03</v>
      </c>
      <c r="Z25" s="30">
        <v>4.7300000000000004</v>
      </c>
      <c r="AA25" s="30">
        <v>45.53</v>
      </c>
      <c r="AB25" s="30">
        <v>7669.36</v>
      </c>
      <c r="AC25" s="30">
        <v>1427.52</v>
      </c>
      <c r="AD25" s="30">
        <v>5.24</v>
      </c>
      <c r="AE25" s="30">
        <v>0.52</v>
      </c>
      <c r="AF25" s="30">
        <v>0.28999999999999998</v>
      </c>
      <c r="AG25" s="30">
        <v>4.3899999999999997</v>
      </c>
      <c r="AH25" s="30">
        <v>10.09</v>
      </c>
      <c r="AI25" s="30">
        <v>9.9700000000000006</v>
      </c>
      <c r="AJ25" s="30">
        <v>0</v>
      </c>
      <c r="AK25" s="30">
        <v>1245.1099999999999</v>
      </c>
      <c r="AL25" s="30">
        <v>1093.47</v>
      </c>
      <c r="AM25" s="30">
        <v>1680.46</v>
      </c>
      <c r="AN25" s="30">
        <v>1491.09</v>
      </c>
      <c r="AO25" s="30">
        <v>480.89</v>
      </c>
      <c r="AP25" s="30">
        <v>915.49</v>
      </c>
      <c r="AQ25" s="30">
        <v>306.33</v>
      </c>
      <c r="AR25" s="30">
        <v>1096.1199999999999</v>
      </c>
      <c r="AS25" s="30">
        <v>1132.24</v>
      </c>
      <c r="AT25" s="30">
        <v>1305.79</v>
      </c>
      <c r="AU25" s="30">
        <v>1904</v>
      </c>
      <c r="AV25" s="30">
        <v>710.71</v>
      </c>
      <c r="AW25" s="30">
        <v>1002.81</v>
      </c>
      <c r="AX25" s="30">
        <v>5258.84</v>
      </c>
      <c r="AY25" s="30">
        <v>144.22999999999999</v>
      </c>
      <c r="AZ25" s="30">
        <v>1537.62</v>
      </c>
      <c r="BA25" s="30">
        <v>1073</v>
      </c>
      <c r="BB25" s="30">
        <v>764.08</v>
      </c>
      <c r="BC25" s="30">
        <v>390.12</v>
      </c>
      <c r="BD25" s="30">
        <v>0.14000000000000001</v>
      </c>
      <c r="BE25" s="30">
        <v>0.03</v>
      </c>
      <c r="BF25" s="30">
        <v>0.03</v>
      </c>
      <c r="BG25" s="30">
        <v>7.0000000000000007E-2</v>
      </c>
      <c r="BH25" s="30">
        <v>0.09</v>
      </c>
      <c r="BI25" s="30">
        <v>0.28999999999999998</v>
      </c>
      <c r="BJ25" s="30">
        <v>0</v>
      </c>
      <c r="BK25" s="30">
        <v>1.61</v>
      </c>
      <c r="BL25" s="30">
        <v>0</v>
      </c>
      <c r="BM25" s="30">
        <v>0.61</v>
      </c>
      <c r="BN25" s="30">
        <v>0.03</v>
      </c>
      <c r="BO25" s="30">
        <v>0.05</v>
      </c>
      <c r="BP25" s="30">
        <v>0</v>
      </c>
      <c r="BQ25" s="30">
        <v>0.03</v>
      </c>
      <c r="BR25" s="30">
        <v>0.11</v>
      </c>
      <c r="BS25" s="30">
        <v>2.76</v>
      </c>
      <c r="BT25" s="30">
        <v>0</v>
      </c>
      <c r="BU25" s="30">
        <v>0</v>
      </c>
      <c r="BV25" s="30">
        <v>4.91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712.62</v>
      </c>
      <c r="CC25" s="29">
        <f>SUM($CC$17:$CC$24)</f>
        <v>81.83</v>
      </c>
      <c r="CD25" s="27">
        <f>$I$25/$I$51*100</f>
        <v>24.769113074235783</v>
      </c>
      <c r="CE25" s="27">
        <v>1323.75</v>
      </c>
      <c r="CG25" s="27">
        <v>35.590000000000003</v>
      </c>
      <c r="CH25" s="27">
        <v>25.33</v>
      </c>
      <c r="CI25" s="27">
        <v>30.46</v>
      </c>
      <c r="CJ25" s="27">
        <v>5570.22</v>
      </c>
      <c r="CK25" s="27">
        <v>2883.31</v>
      </c>
      <c r="CL25" s="27">
        <v>4226.7700000000004</v>
      </c>
      <c r="CM25" s="27">
        <v>52.48</v>
      </c>
      <c r="CN25" s="27">
        <v>37.19</v>
      </c>
      <c r="CO25" s="27">
        <v>44.87</v>
      </c>
      <c r="CP25" s="27">
        <v>8.8000000000000007</v>
      </c>
      <c r="CQ25" s="27">
        <v>1.45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""</f>
        <v/>
      </c>
      <c r="B28" s="20" t="s">
        <v>109</v>
      </c>
      <c r="C28" s="21" t="str">
        <f>"40"</f>
        <v>40</v>
      </c>
      <c r="D28" s="21">
        <v>2.4</v>
      </c>
      <c r="E28" s="21">
        <v>0</v>
      </c>
      <c r="F28" s="21">
        <v>8</v>
      </c>
      <c r="G28" s="21">
        <v>0</v>
      </c>
      <c r="H28" s="21">
        <v>20</v>
      </c>
      <c r="I28" s="21">
        <v>157.6</v>
      </c>
      <c r="J28" s="22">
        <v>0</v>
      </c>
      <c r="K28" s="22">
        <v>0</v>
      </c>
      <c r="L28" s="22">
        <v>0</v>
      </c>
      <c r="M28" s="22">
        <v>0</v>
      </c>
      <c r="N28" s="22">
        <v>20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0.08</v>
      </c>
      <c r="AE28" s="22">
        <v>0</v>
      </c>
      <c r="AF28" s="22">
        <v>0</v>
      </c>
      <c r="AG28" s="22">
        <v>0</v>
      </c>
      <c r="AH28" s="22">
        <v>0.04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14.52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12.1</v>
      </c>
    </row>
    <row r="29" spans="1:96" s="27" customFormat="1" ht="11.4">
      <c r="B29" s="28" t="s">
        <v>110</v>
      </c>
      <c r="C29" s="29"/>
      <c r="D29" s="29">
        <v>3.4</v>
      </c>
      <c r="E29" s="29">
        <v>0</v>
      </c>
      <c r="F29" s="29">
        <v>8.1999999999999993</v>
      </c>
      <c r="G29" s="29">
        <v>0</v>
      </c>
      <c r="H29" s="29">
        <v>40.6</v>
      </c>
      <c r="I29" s="29">
        <v>244.08</v>
      </c>
      <c r="J29" s="30">
        <v>0</v>
      </c>
      <c r="K29" s="30">
        <v>0</v>
      </c>
      <c r="L29" s="30">
        <v>0</v>
      </c>
      <c r="M29" s="30">
        <v>0</v>
      </c>
      <c r="N29" s="30">
        <v>39.799999999999997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0.28000000000000003</v>
      </c>
      <c r="AE29" s="30">
        <v>0.02</v>
      </c>
      <c r="AF29" s="30">
        <v>0.02</v>
      </c>
      <c r="AG29" s="30">
        <v>0.2</v>
      </c>
      <c r="AH29" s="30">
        <v>0.44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25.61</v>
      </c>
      <c r="CD29" s="27">
        <f>$I$29/$I$51*100</f>
        <v>7.0998275074683743</v>
      </c>
      <c r="CE29" s="27">
        <v>0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"200"</f>
        <v>200</v>
      </c>
      <c r="B32" s="24" t="s">
        <v>93</v>
      </c>
      <c r="C32" s="25" t="str">
        <f>"200"</f>
        <v>200</v>
      </c>
      <c r="D32" s="25">
        <v>6.15</v>
      </c>
      <c r="E32" s="25">
        <v>2.88</v>
      </c>
      <c r="F32" s="25">
        <v>8.2200000000000006</v>
      </c>
      <c r="G32" s="25">
        <v>0.78</v>
      </c>
      <c r="H32" s="25">
        <v>33.729999999999997</v>
      </c>
      <c r="I32" s="25">
        <v>231.86929480519501</v>
      </c>
      <c r="J32" s="26">
        <v>4.9000000000000004</v>
      </c>
      <c r="K32" s="26">
        <v>0.13</v>
      </c>
      <c r="L32" s="26">
        <v>0</v>
      </c>
      <c r="M32" s="26">
        <v>0</v>
      </c>
      <c r="N32" s="26">
        <v>9.8699999999999992</v>
      </c>
      <c r="O32" s="26">
        <v>22.75</v>
      </c>
      <c r="P32" s="26">
        <v>1.1100000000000001</v>
      </c>
      <c r="Q32" s="26">
        <v>0</v>
      </c>
      <c r="R32" s="26">
        <v>0</v>
      </c>
      <c r="S32" s="26">
        <v>0.1</v>
      </c>
      <c r="T32" s="26">
        <v>1.04</v>
      </c>
      <c r="U32" s="26">
        <v>53.96</v>
      </c>
      <c r="V32" s="26">
        <v>202.37</v>
      </c>
      <c r="W32" s="26">
        <v>124.11</v>
      </c>
      <c r="X32" s="26">
        <v>36.130000000000003</v>
      </c>
      <c r="Y32" s="26">
        <v>149.09</v>
      </c>
      <c r="Z32" s="26">
        <v>0.78</v>
      </c>
      <c r="AA32" s="26">
        <v>50.76</v>
      </c>
      <c r="AB32" s="26">
        <v>32.299999999999997</v>
      </c>
      <c r="AC32" s="26">
        <v>56.63</v>
      </c>
      <c r="AD32" s="26">
        <v>0.17</v>
      </c>
      <c r="AE32" s="26">
        <v>0.11</v>
      </c>
      <c r="AF32" s="26">
        <v>0.15</v>
      </c>
      <c r="AG32" s="26">
        <v>0.56000000000000005</v>
      </c>
      <c r="AH32" s="26">
        <v>2.23</v>
      </c>
      <c r="AI32" s="26">
        <v>0.52</v>
      </c>
      <c r="AJ32" s="26">
        <v>0</v>
      </c>
      <c r="AK32" s="26">
        <v>315.83</v>
      </c>
      <c r="AL32" s="26">
        <v>292.42</v>
      </c>
      <c r="AM32" s="26">
        <v>661.93</v>
      </c>
      <c r="AN32" s="26">
        <v>314.88</v>
      </c>
      <c r="AO32" s="26">
        <v>154.43</v>
      </c>
      <c r="AP32" s="26">
        <v>242.67</v>
      </c>
      <c r="AQ32" s="26">
        <v>93.41</v>
      </c>
      <c r="AR32" s="26">
        <v>312.44</v>
      </c>
      <c r="AS32" s="26">
        <v>265.93</v>
      </c>
      <c r="AT32" s="26">
        <v>159.86000000000001</v>
      </c>
      <c r="AU32" s="26">
        <v>208.43</v>
      </c>
      <c r="AV32" s="26">
        <v>76.739999999999995</v>
      </c>
      <c r="AW32" s="26">
        <v>106.92</v>
      </c>
      <c r="AX32" s="26">
        <v>611.71</v>
      </c>
      <c r="AY32" s="26">
        <v>0</v>
      </c>
      <c r="AZ32" s="26">
        <v>206.59</v>
      </c>
      <c r="BA32" s="26">
        <v>185.8</v>
      </c>
      <c r="BB32" s="26">
        <v>305.20999999999998</v>
      </c>
      <c r="BC32" s="26">
        <v>81.22</v>
      </c>
      <c r="BD32" s="26">
        <v>0.19</v>
      </c>
      <c r="BE32" s="26">
        <v>0.04</v>
      </c>
      <c r="BF32" s="26">
        <v>0.04</v>
      </c>
      <c r="BG32" s="26">
        <v>0.1</v>
      </c>
      <c r="BH32" s="26">
        <v>0.13</v>
      </c>
      <c r="BI32" s="26">
        <v>0.41</v>
      </c>
      <c r="BJ32" s="26">
        <v>0</v>
      </c>
      <c r="BK32" s="26">
        <v>1.35</v>
      </c>
      <c r="BL32" s="26">
        <v>0</v>
      </c>
      <c r="BM32" s="26">
        <v>0.41</v>
      </c>
      <c r="BN32" s="26">
        <v>0</v>
      </c>
      <c r="BO32" s="26">
        <v>0</v>
      </c>
      <c r="BP32" s="26">
        <v>0</v>
      </c>
      <c r="BQ32" s="26">
        <v>0.04</v>
      </c>
      <c r="BR32" s="26">
        <v>0.15</v>
      </c>
      <c r="BS32" s="26">
        <v>1.33</v>
      </c>
      <c r="BT32" s="26">
        <v>0</v>
      </c>
      <c r="BU32" s="26">
        <v>0</v>
      </c>
      <c r="BV32" s="26">
        <v>0.42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94.62</v>
      </c>
      <c r="CC32" s="25">
        <v>22.36</v>
      </c>
      <c r="CE32" s="23">
        <v>56.14</v>
      </c>
      <c r="CG32" s="23">
        <v>7.94</v>
      </c>
      <c r="CH32" s="23">
        <v>2.54</v>
      </c>
      <c r="CI32" s="23">
        <v>5.24</v>
      </c>
      <c r="CJ32" s="23">
        <v>1421.81</v>
      </c>
      <c r="CK32" s="23">
        <v>642.23</v>
      </c>
      <c r="CL32" s="23">
        <v>1032.02</v>
      </c>
      <c r="CM32" s="23">
        <v>13.95</v>
      </c>
      <c r="CN32" s="23">
        <v>4.79</v>
      </c>
      <c r="CO32" s="23">
        <v>9.3699999999999992</v>
      </c>
      <c r="CP32" s="23">
        <v>4.87</v>
      </c>
      <c r="CQ32" s="23">
        <v>0</v>
      </c>
      <c r="CR32" s="23">
        <v>13.55</v>
      </c>
    </row>
    <row r="33" spans="1:96" s="23" customFormat="1" ht="24">
      <c r="A33" s="23" t="str">
        <f>"5/6"</f>
        <v>5/6</v>
      </c>
      <c r="B33" s="24" t="s">
        <v>94</v>
      </c>
      <c r="C33" s="25" t="str">
        <f>"120"</f>
        <v>120</v>
      </c>
      <c r="D33" s="25">
        <v>10.27</v>
      </c>
      <c r="E33" s="25">
        <v>9.25</v>
      </c>
      <c r="F33" s="25">
        <v>9.3800000000000008</v>
      </c>
      <c r="G33" s="25">
        <v>1.31</v>
      </c>
      <c r="H33" s="25">
        <v>7.48</v>
      </c>
      <c r="I33" s="25">
        <v>150.81108799999998</v>
      </c>
      <c r="J33" s="26">
        <v>3.75</v>
      </c>
      <c r="K33" s="26">
        <v>0.78</v>
      </c>
      <c r="L33" s="26">
        <v>0</v>
      </c>
      <c r="M33" s="26">
        <v>0</v>
      </c>
      <c r="N33" s="26">
        <v>3.5</v>
      </c>
      <c r="O33" s="26">
        <v>1.57</v>
      </c>
      <c r="P33" s="26">
        <v>2.41</v>
      </c>
      <c r="Q33" s="26">
        <v>0</v>
      </c>
      <c r="R33" s="26">
        <v>0</v>
      </c>
      <c r="S33" s="26">
        <v>0.27</v>
      </c>
      <c r="T33" s="26">
        <v>2.42</v>
      </c>
      <c r="U33" s="26">
        <v>582.21</v>
      </c>
      <c r="V33" s="26">
        <v>160.31</v>
      </c>
      <c r="W33" s="26">
        <v>143.1</v>
      </c>
      <c r="X33" s="26">
        <v>22.2</v>
      </c>
      <c r="Y33" s="26">
        <v>177.58</v>
      </c>
      <c r="Z33" s="26">
        <v>1.5</v>
      </c>
      <c r="AA33" s="26">
        <v>90.44</v>
      </c>
      <c r="AB33" s="26">
        <v>167.81</v>
      </c>
      <c r="AC33" s="26">
        <v>185.79</v>
      </c>
      <c r="AD33" s="26">
        <v>0.97</v>
      </c>
      <c r="AE33" s="26">
        <v>0.08</v>
      </c>
      <c r="AF33" s="26">
        <v>0.26</v>
      </c>
      <c r="AG33" s="26">
        <v>0.42</v>
      </c>
      <c r="AH33" s="26">
        <v>3.27</v>
      </c>
      <c r="AI33" s="26">
        <v>2.38</v>
      </c>
      <c r="AJ33" s="26">
        <v>0</v>
      </c>
      <c r="AK33" s="26">
        <v>628.70000000000005</v>
      </c>
      <c r="AL33" s="26">
        <v>477.98</v>
      </c>
      <c r="AM33" s="26">
        <v>862.9</v>
      </c>
      <c r="AN33" s="26">
        <v>730.14</v>
      </c>
      <c r="AO33" s="26">
        <v>277.73</v>
      </c>
      <c r="AP33" s="26">
        <v>474.01</v>
      </c>
      <c r="AQ33" s="26">
        <v>180.98</v>
      </c>
      <c r="AR33" s="26">
        <v>513.70000000000005</v>
      </c>
      <c r="AS33" s="26">
        <v>442.18</v>
      </c>
      <c r="AT33" s="26">
        <v>589.27</v>
      </c>
      <c r="AU33" s="26">
        <v>907.31</v>
      </c>
      <c r="AV33" s="26">
        <v>311.95</v>
      </c>
      <c r="AW33" s="26">
        <v>301.06</v>
      </c>
      <c r="AX33" s="26">
        <v>1366.8</v>
      </c>
      <c r="AY33" s="26">
        <v>6.32</v>
      </c>
      <c r="AZ33" s="26">
        <v>452.61</v>
      </c>
      <c r="BA33" s="26">
        <v>602.97</v>
      </c>
      <c r="BB33" s="26">
        <v>443.16</v>
      </c>
      <c r="BC33" s="26">
        <v>173.65</v>
      </c>
      <c r="BD33" s="26">
        <v>0</v>
      </c>
      <c r="BE33" s="26">
        <v>0.01</v>
      </c>
      <c r="BF33" s="26">
        <v>0.03</v>
      </c>
      <c r="BG33" s="26">
        <v>0.1</v>
      </c>
      <c r="BH33" s="26">
        <v>0.09</v>
      </c>
      <c r="BI33" s="26">
        <v>0.19</v>
      </c>
      <c r="BJ33" s="26">
        <v>0.02</v>
      </c>
      <c r="BK33" s="26">
        <v>0.56000000000000005</v>
      </c>
      <c r="BL33" s="26">
        <v>0.02</v>
      </c>
      <c r="BM33" s="26">
        <v>0.31</v>
      </c>
      <c r="BN33" s="26">
        <v>0.02</v>
      </c>
      <c r="BO33" s="26">
        <v>0.01</v>
      </c>
      <c r="BP33" s="26">
        <v>0</v>
      </c>
      <c r="BQ33" s="26">
        <v>0.03</v>
      </c>
      <c r="BR33" s="26">
        <v>0.04</v>
      </c>
      <c r="BS33" s="26">
        <v>0.79</v>
      </c>
      <c r="BT33" s="26">
        <v>0</v>
      </c>
      <c r="BU33" s="26">
        <v>0</v>
      </c>
      <c r="BV33" s="26">
        <v>0.77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116.98</v>
      </c>
      <c r="CC33" s="25">
        <v>50.28</v>
      </c>
      <c r="CE33" s="23">
        <v>118.41</v>
      </c>
      <c r="CG33" s="23">
        <v>41.38</v>
      </c>
      <c r="CH33" s="23">
        <v>23.69</v>
      </c>
      <c r="CI33" s="23">
        <v>32.53</v>
      </c>
      <c r="CJ33" s="23">
        <v>2405.4699999999998</v>
      </c>
      <c r="CK33" s="23">
        <v>1523.8</v>
      </c>
      <c r="CL33" s="23">
        <v>1964.63</v>
      </c>
      <c r="CM33" s="23">
        <v>12.08</v>
      </c>
      <c r="CN33" s="23">
        <v>5.89</v>
      </c>
      <c r="CO33" s="23">
        <v>8.98</v>
      </c>
      <c r="CP33" s="23">
        <v>0</v>
      </c>
      <c r="CQ33" s="23">
        <v>0.6</v>
      </c>
      <c r="CR33" s="23">
        <v>30.47</v>
      </c>
    </row>
    <row r="34" spans="1:96" s="23" customFormat="1">
      <c r="A34" s="23" t="str">
        <f>"2"</f>
        <v>2</v>
      </c>
      <c r="B34" s="24" t="s">
        <v>95</v>
      </c>
      <c r="C34" s="25" t="str">
        <f>"31,3"</f>
        <v>31,3</v>
      </c>
      <c r="D34" s="25">
        <v>2.0699999999999998</v>
      </c>
      <c r="E34" s="25">
        <v>0</v>
      </c>
      <c r="F34" s="25">
        <v>0.21</v>
      </c>
      <c r="G34" s="25">
        <v>0.21</v>
      </c>
      <c r="H34" s="25">
        <v>14.68</v>
      </c>
      <c r="I34" s="25">
        <v>70.081012999999999</v>
      </c>
      <c r="J34" s="26">
        <v>0</v>
      </c>
      <c r="K34" s="26">
        <v>0</v>
      </c>
      <c r="L34" s="26">
        <v>0</v>
      </c>
      <c r="M34" s="26">
        <v>0</v>
      </c>
      <c r="N34" s="26">
        <v>0.34</v>
      </c>
      <c r="O34" s="26">
        <v>14.27</v>
      </c>
      <c r="P34" s="26">
        <v>0.06</v>
      </c>
      <c r="Q34" s="26">
        <v>0</v>
      </c>
      <c r="R34" s="26">
        <v>0</v>
      </c>
      <c r="S34" s="26">
        <v>0</v>
      </c>
      <c r="T34" s="26">
        <v>0.56000000000000005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99.94</v>
      </c>
      <c r="AL34" s="26">
        <v>104.02</v>
      </c>
      <c r="AM34" s="26">
        <v>159.30000000000001</v>
      </c>
      <c r="AN34" s="26">
        <v>52.83</v>
      </c>
      <c r="AO34" s="26">
        <v>31.32</v>
      </c>
      <c r="AP34" s="26">
        <v>62.63</v>
      </c>
      <c r="AQ34" s="26">
        <v>23.69</v>
      </c>
      <c r="AR34" s="26">
        <v>113.28</v>
      </c>
      <c r="AS34" s="26">
        <v>70.260000000000005</v>
      </c>
      <c r="AT34" s="26">
        <v>98.03</v>
      </c>
      <c r="AU34" s="26">
        <v>80.88</v>
      </c>
      <c r="AV34" s="26">
        <v>42.48</v>
      </c>
      <c r="AW34" s="26">
        <v>75.16</v>
      </c>
      <c r="AX34" s="26">
        <v>628.49</v>
      </c>
      <c r="AY34" s="26">
        <v>0</v>
      </c>
      <c r="AZ34" s="26">
        <v>204.78</v>
      </c>
      <c r="BA34" s="26">
        <v>89.05</v>
      </c>
      <c r="BB34" s="26">
        <v>59.09</v>
      </c>
      <c r="BC34" s="26">
        <v>46.84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0.09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12.24</v>
      </c>
      <c r="CC34" s="25">
        <v>1.75</v>
      </c>
      <c r="CE34" s="23">
        <v>0</v>
      </c>
      <c r="CG34" s="23">
        <v>0</v>
      </c>
      <c r="CH34" s="23">
        <v>0</v>
      </c>
      <c r="CI34" s="23">
        <v>0</v>
      </c>
      <c r="CJ34" s="23">
        <v>698.46</v>
      </c>
      <c r="CK34" s="23">
        <v>269.08999999999997</v>
      </c>
      <c r="CL34" s="23">
        <v>483.77</v>
      </c>
      <c r="CM34" s="23">
        <v>5.59</v>
      </c>
      <c r="CN34" s="23">
        <v>5.59</v>
      </c>
      <c r="CO34" s="23">
        <v>5.59</v>
      </c>
      <c r="CP34" s="23">
        <v>0</v>
      </c>
      <c r="CQ34" s="23">
        <v>0</v>
      </c>
      <c r="CR34" s="23">
        <v>1.46</v>
      </c>
    </row>
    <row r="35" spans="1:96" s="23" customFormat="1">
      <c r="A35" s="23" t="str">
        <f>"4/13"</f>
        <v>4/13</v>
      </c>
      <c r="B35" s="24" t="s">
        <v>96</v>
      </c>
      <c r="C35" s="25" t="str">
        <f>"10"</f>
        <v>10</v>
      </c>
      <c r="D35" s="25">
        <v>2.3199999999999998</v>
      </c>
      <c r="E35" s="25">
        <v>2.3199999999999998</v>
      </c>
      <c r="F35" s="25">
        <v>2.95</v>
      </c>
      <c r="G35" s="25">
        <v>0</v>
      </c>
      <c r="H35" s="25">
        <v>0</v>
      </c>
      <c r="I35" s="25">
        <v>36.43</v>
      </c>
      <c r="J35" s="26">
        <v>1.59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0.2</v>
      </c>
      <c r="T35" s="26">
        <v>0.43</v>
      </c>
      <c r="U35" s="26">
        <v>81</v>
      </c>
      <c r="V35" s="26">
        <v>8.8000000000000007</v>
      </c>
      <c r="W35" s="26">
        <v>88</v>
      </c>
      <c r="X35" s="26">
        <v>3.5</v>
      </c>
      <c r="Y35" s="26">
        <v>50</v>
      </c>
      <c r="Z35" s="26">
        <v>0.1</v>
      </c>
      <c r="AA35" s="26">
        <v>26</v>
      </c>
      <c r="AB35" s="26">
        <v>17</v>
      </c>
      <c r="AC35" s="26">
        <v>28.8</v>
      </c>
      <c r="AD35" s="26">
        <v>0.05</v>
      </c>
      <c r="AE35" s="26">
        <v>0</v>
      </c>
      <c r="AF35" s="26">
        <v>0.03</v>
      </c>
      <c r="AG35" s="26">
        <v>0.02</v>
      </c>
      <c r="AH35" s="26">
        <v>0.61</v>
      </c>
      <c r="AI35" s="26">
        <v>7.0000000000000007E-2</v>
      </c>
      <c r="AJ35" s="26">
        <v>0</v>
      </c>
      <c r="AK35" s="26">
        <v>169</v>
      </c>
      <c r="AL35" s="26">
        <v>97</v>
      </c>
      <c r="AM35" s="26">
        <v>193</v>
      </c>
      <c r="AN35" s="26">
        <v>153</v>
      </c>
      <c r="AO35" s="26">
        <v>54</v>
      </c>
      <c r="AP35" s="26">
        <v>92</v>
      </c>
      <c r="AQ35" s="26">
        <v>66</v>
      </c>
      <c r="AR35" s="26">
        <v>122</v>
      </c>
      <c r="AS35" s="26">
        <v>60</v>
      </c>
      <c r="AT35" s="26">
        <v>71</v>
      </c>
      <c r="AU35" s="26">
        <v>135</v>
      </c>
      <c r="AV35" s="26">
        <v>149</v>
      </c>
      <c r="AW35" s="26">
        <v>38</v>
      </c>
      <c r="AX35" s="26">
        <v>460</v>
      </c>
      <c r="AY35" s="26">
        <v>0</v>
      </c>
      <c r="AZ35" s="26">
        <v>232</v>
      </c>
      <c r="BA35" s="26">
        <v>120</v>
      </c>
      <c r="BB35" s="26">
        <v>135</v>
      </c>
      <c r="BC35" s="26">
        <v>21</v>
      </c>
      <c r="BD35" s="26">
        <v>0</v>
      </c>
      <c r="BE35" s="26">
        <v>0.01</v>
      </c>
      <c r="BF35" s="26">
        <v>0.04</v>
      </c>
      <c r="BG35" s="26">
        <v>0.13</v>
      </c>
      <c r="BH35" s="26">
        <v>0.12</v>
      </c>
      <c r="BI35" s="26">
        <v>0.24</v>
      </c>
      <c r="BJ35" s="26">
        <v>0.03</v>
      </c>
      <c r="BK35" s="26">
        <v>0.62</v>
      </c>
      <c r="BL35" s="26">
        <v>0.02</v>
      </c>
      <c r="BM35" s="26">
        <v>0.34</v>
      </c>
      <c r="BN35" s="26">
        <v>0.02</v>
      </c>
      <c r="BO35" s="26">
        <v>0</v>
      </c>
      <c r="BP35" s="26">
        <v>0</v>
      </c>
      <c r="BQ35" s="26">
        <v>0.04</v>
      </c>
      <c r="BR35" s="26">
        <v>0.05</v>
      </c>
      <c r="BS35" s="26">
        <v>0.68</v>
      </c>
      <c r="BT35" s="26">
        <v>0</v>
      </c>
      <c r="BU35" s="26">
        <v>0</v>
      </c>
      <c r="BV35" s="26">
        <v>7.0000000000000007E-2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4.0999999999999996</v>
      </c>
      <c r="CC35" s="25">
        <v>8.7100000000000009</v>
      </c>
      <c r="CE35" s="23">
        <v>28.83</v>
      </c>
      <c r="CG35" s="23">
        <v>0</v>
      </c>
      <c r="CH35" s="23">
        <v>0</v>
      </c>
      <c r="CI35" s="23">
        <v>0</v>
      </c>
      <c r="CJ35" s="23">
        <v>500</v>
      </c>
      <c r="CK35" s="23">
        <v>370</v>
      </c>
      <c r="CL35" s="23">
        <v>435</v>
      </c>
      <c r="CM35" s="23">
        <v>1.53</v>
      </c>
      <c r="CN35" s="23">
        <v>0.97</v>
      </c>
      <c r="CO35" s="23">
        <v>1.25</v>
      </c>
      <c r="CP35" s="23">
        <v>0</v>
      </c>
      <c r="CQ35" s="23">
        <v>0</v>
      </c>
      <c r="CR35" s="23">
        <v>5.28</v>
      </c>
    </row>
    <row r="36" spans="1:96" s="19" customFormat="1" ht="24">
      <c r="A36" s="19" t="str">
        <f>"32/10"</f>
        <v>32/10</v>
      </c>
      <c r="B36" s="20" t="s">
        <v>97</v>
      </c>
      <c r="C36" s="21" t="str">
        <f>"200"</f>
        <v>200</v>
      </c>
      <c r="D36" s="21">
        <v>3.14</v>
      </c>
      <c r="E36" s="21">
        <v>2.84</v>
      </c>
      <c r="F36" s="21">
        <v>3.21</v>
      </c>
      <c r="G36" s="21">
        <v>7.0000000000000007E-2</v>
      </c>
      <c r="H36" s="21">
        <v>9.5</v>
      </c>
      <c r="I36" s="21">
        <v>77.788600000000002</v>
      </c>
      <c r="J36" s="22">
        <v>2</v>
      </c>
      <c r="K36" s="22">
        <v>0</v>
      </c>
      <c r="L36" s="22">
        <v>0</v>
      </c>
      <c r="M36" s="22">
        <v>0</v>
      </c>
      <c r="N36" s="22">
        <v>9.5</v>
      </c>
      <c r="O36" s="22">
        <v>0</v>
      </c>
      <c r="P36" s="22">
        <v>0</v>
      </c>
      <c r="Q36" s="22">
        <v>0</v>
      </c>
      <c r="R36" s="22">
        <v>0</v>
      </c>
      <c r="S36" s="22">
        <v>0.1</v>
      </c>
      <c r="T36" s="22">
        <v>0.71</v>
      </c>
      <c r="U36" s="22">
        <v>49.55</v>
      </c>
      <c r="V36" s="22">
        <v>144.69</v>
      </c>
      <c r="W36" s="22">
        <v>116.55</v>
      </c>
      <c r="X36" s="22">
        <v>13.3</v>
      </c>
      <c r="Y36" s="22">
        <v>83.7</v>
      </c>
      <c r="Z36" s="22">
        <v>0.11</v>
      </c>
      <c r="AA36" s="22">
        <v>20</v>
      </c>
      <c r="AB36" s="22">
        <v>9</v>
      </c>
      <c r="AC36" s="22">
        <v>22</v>
      </c>
      <c r="AD36" s="22">
        <v>0</v>
      </c>
      <c r="AE36" s="22">
        <v>0.03</v>
      </c>
      <c r="AF36" s="22">
        <v>0.14000000000000001</v>
      </c>
      <c r="AG36" s="22">
        <v>0.09</v>
      </c>
      <c r="AH36" s="22">
        <v>0.8</v>
      </c>
      <c r="AI36" s="22">
        <v>0.52</v>
      </c>
      <c r="AJ36" s="22">
        <v>0</v>
      </c>
      <c r="AK36" s="22">
        <v>159.74</v>
      </c>
      <c r="AL36" s="22">
        <v>157.78</v>
      </c>
      <c r="AM36" s="22">
        <v>270.48</v>
      </c>
      <c r="AN36" s="22">
        <v>217.56</v>
      </c>
      <c r="AO36" s="22">
        <v>72.52</v>
      </c>
      <c r="AP36" s="22">
        <v>127.4</v>
      </c>
      <c r="AQ36" s="22">
        <v>42.14</v>
      </c>
      <c r="AR36" s="22">
        <v>143.08000000000001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180.32</v>
      </c>
      <c r="BC36" s="22">
        <v>25.48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198.55</v>
      </c>
      <c r="CC36" s="21">
        <v>13.38</v>
      </c>
      <c r="CE36" s="19">
        <v>21.5</v>
      </c>
      <c r="CG36" s="19">
        <v>13.77</v>
      </c>
      <c r="CH36" s="19">
        <v>4.93</v>
      </c>
      <c r="CI36" s="19">
        <v>9.35</v>
      </c>
      <c r="CJ36" s="19">
        <v>1007.44</v>
      </c>
      <c r="CK36" s="19">
        <v>363.11</v>
      </c>
      <c r="CL36" s="19">
        <v>685.28</v>
      </c>
      <c r="CM36" s="19">
        <v>41.81</v>
      </c>
      <c r="CN36" s="19">
        <v>19.5</v>
      </c>
      <c r="CO36" s="19">
        <v>30.66</v>
      </c>
      <c r="CP36" s="19">
        <v>5</v>
      </c>
      <c r="CQ36" s="19">
        <v>0</v>
      </c>
      <c r="CR36" s="19">
        <v>8.11</v>
      </c>
    </row>
    <row r="37" spans="1:96" s="27" customFormat="1" ht="11.4">
      <c r="B37" s="28" t="s">
        <v>112</v>
      </c>
      <c r="C37" s="29"/>
      <c r="D37" s="29">
        <v>23.94</v>
      </c>
      <c r="E37" s="29">
        <v>17.29</v>
      </c>
      <c r="F37" s="29">
        <v>23.96</v>
      </c>
      <c r="G37" s="29">
        <v>2.37</v>
      </c>
      <c r="H37" s="29">
        <v>65.38</v>
      </c>
      <c r="I37" s="29">
        <v>566.98</v>
      </c>
      <c r="J37" s="30">
        <v>12.24</v>
      </c>
      <c r="K37" s="30">
        <v>0.91</v>
      </c>
      <c r="L37" s="30">
        <v>0</v>
      </c>
      <c r="M37" s="30">
        <v>0</v>
      </c>
      <c r="N37" s="30">
        <v>23.2</v>
      </c>
      <c r="O37" s="30">
        <v>38.590000000000003</v>
      </c>
      <c r="P37" s="30">
        <v>3.58</v>
      </c>
      <c r="Q37" s="30">
        <v>0</v>
      </c>
      <c r="R37" s="30">
        <v>0</v>
      </c>
      <c r="S37" s="30">
        <v>0.67</v>
      </c>
      <c r="T37" s="30">
        <v>5.17</v>
      </c>
      <c r="U37" s="30">
        <v>766.72</v>
      </c>
      <c r="V37" s="30">
        <v>516.16</v>
      </c>
      <c r="W37" s="30">
        <v>471.75</v>
      </c>
      <c r="X37" s="30">
        <v>75.13</v>
      </c>
      <c r="Y37" s="30">
        <v>460.37</v>
      </c>
      <c r="Z37" s="30">
        <v>2.4900000000000002</v>
      </c>
      <c r="AA37" s="30">
        <v>187.2</v>
      </c>
      <c r="AB37" s="30">
        <v>226.11</v>
      </c>
      <c r="AC37" s="30">
        <v>293.20999999999998</v>
      </c>
      <c r="AD37" s="30">
        <v>1.19</v>
      </c>
      <c r="AE37" s="30">
        <v>0.23</v>
      </c>
      <c r="AF37" s="30">
        <v>0.56999999999999995</v>
      </c>
      <c r="AG37" s="30">
        <v>1.0900000000000001</v>
      </c>
      <c r="AH37" s="30">
        <v>6.91</v>
      </c>
      <c r="AI37" s="30">
        <v>3.49</v>
      </c>
      <c r="AJ37" s="30">
        <v>0</v>
      </c>
      <c r="AK37" s="30">
        <v>1373.2</v>
      </c>
      <c r="AL37" s="30">
        <v>1129.21</v>
      </c>
      <c r="AM37" s="30">
        <v>2147.61</v>
      </c>
      <c r="AN37" s="30">
        <v>1468.41</v>
      </c>
      <c r="AO37" s="30">
        <v>589.99</v>
      </c>
      <c r="AP37" s="30">
        <v>998.71</v>
      </c>
      <c r="AQ37" s="30">
        <v>406.21</v>
      </c>
      <c r="AR37" s="30">
        <v>1204.51</v>
      </c>
      <c r="AS37" s="30">
        <v>838.37</v>
      </c>
      <c r="AT37" s="30">
        <v>918.16</v>
      </c>
      <c r="AU37" s="30">
        <v>1331.62</v>
      </c>
      <c r="AV37" s="30">
        <v>580.16999999999996</v>
      </c>
      <c r="AW37" s="30">
        <v>521.15</v>
      </c>
      <c r="AX37" s="30">
        <v>3067</v>
      </c>
      <c r="AY37" s="30">
        <v>6.32</v>
      </c>
      <c r="AZ37" s="30">
        <v>1095.98</v>
      </c>
      <c r="BA37" s="30">
        <v>997.82</v>
      </c>
      <c r="BB37" s="30">
        <v>1122.78</v>
      </c>
      <c r="BC37" s="30">
        <v>348.18</v>
      </c>
      <c r="BD37" s="30">
        <v>0.19</v>
      </c>
      <c r="BE37" s="30">
        <v>0.06</v>
      </c>
      <c r="BF37" s="30">
        <v>0.11</v>
      </c>
      <c r="BG37" s="30">
        <v>0.32</v>
      </c>
      <c r="BH37" s="30">
        <v>0.33</v>
      </c>
      <c r="BI37" s="30">
        <v>0.84</v>
      </c>
      <c r="BJ37" s="30">
        <v>0.05</v>
      </c>
      <c r="BK37" s="30">
        <v>2.5499999999999998</v>
      </c>
      <c r="BL37" s="30">
        <v>0.03</v>
      </c>
      <c r="BM37" s="30">
        <v>1.06</v>
      </c>
      <c r="BN37" s="30">
        <v>0.04</v>
      </c>
      <c r="BO37" s="30">
        <v>0.01</v>
      </c>
      <c r="BP37" s="30">
        <v>0</v>
      </c>
      <c r="BQ37" s="30">
        <v>0.11</v>
      </c>
      <c r="BR37" s="30">
        <v>0.24</v>
      </c>
      <c r="BS37" s="30">
        <v>2.81</v>
      </c>
      <c r="BT37" s="30">
        <v>0</v>
      </c>
      <c r="BU37" s="30">
        <v>0</v>
      </c>
      <c r="BV37" s="30">
        <v>1.35</v>
      </c>
      <c r="BW37" s="30">
        <v>0.01</v>
      </c>
      <c r="BX37" s="30">
        <v>0</v>
      </c>
      <c r="BY37" s="30">
        <v>0</v>
      </c>
      <c r="BZ37" s="30">
        <v>0</v>
      </c>
      <c r="CA37" s="30">
        <v>0</v>
      </c>
      <c r="CB37" s="30">
        <v>426.49</v>
      </c>
      <c r="CC37" s="29">
        <f>SUM($CC$31:$CC$36)</f>
        <v>96.47999999999999</v>
      </c>
      <c r="CD37" s="27">
        <f>$I$37/$I$51*100</f>
        <v>16.492380367848327</v>
      </c>
      <c r="CE37" s="27">
        <v>224.88</v>
      </c>
      <c r="CG37" s="27">
        <v>63.09</v>
      </c>
      <c r="CH37" s="27">
        <v>31.16</v>
      </c>
      <c r="CI37" s="27">
        <v>47.12</v>
      </c>
      <c r="CJ37" s="27">
        <v>6033.17</v>
      </c>
      <c r="CK37" s="27">
        <v>3168.23</v>
      </c>
      <c r="CL37" s="27">
        <v>4600.7</v>
      </c>
      <c r="CM37" s="27">
        <v>74.959999999999994</v>
      </c>
      <c r="CN37" s="27">
        <v>36.729999999999997</v>
      </c>
      <c r="CO37" s="27">
        <v>55.85</v>
      </c>
      <c r="CP37" s="27">
        <v>9.8699999999999992</v>
      </c>
      <c r="CQ37" s="27">
        <v>0.6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10.1</v>
      </c>
      <c r="CE39" s="23">
        <v>1803.2</v>
      </c>
      <c r="CG39" s="23">
        <v>3.67</v>
      </c>
      <c r="CH39" s="23">
        <v>3.54</v>
      </c>
      <c r="CI39" s="23">
        <v>3.61</v>
      </c>
      <c r="CJ39" s="23">
        <v>614.63</v>
      </c>
      <c r="CK39" s="23">
        <v>146.19</v>
      </c>
      <c r="CL39" s="23">
        <v>380.41</v>
      </c>
      <c r="CM39" s="23">
        <v>3.23</v>
      </c>
      <c r="CN39" s="23">
        <v>1.89</v>
      </c>
      <c r="CO39" s="23">
        <v>2.56</v>
      </c>
      <c r="CP39" s="23">
        <v>3</v>
      </c>
      <c r="CQ39" s="23">
        <v>0</v>
      </c>
      <c r="CR39" s="23">
        <v>6.12</v>
      </c>
    </row>
    <row r="40" spans="1:96" s="23" customFormat="1">
      <c r="A40" s="23" t="str">
        <f>"80"</f>
        <v>80</v>
      </c>
      <c r="B40" s="24" t="s">
        <v>101</v>
      </c>
      <c r="C40" s="25" t="str">
        <f>"250"</f>
        <v>250</v>
      </c>
      <c r="D40" s="25">
        <v>3.9</v>
      </c>
      <c r="E40" s="25">
        <v>2.16</v>
      </c>
      <c r="F40" s="25">
        <v>4.0199999999999996</v>
      </c>
      <c r="G40" s="25">
        <v>1.68</v>
      </c>
      <c r="H40" s="25">
        <v>14.59</v>
      </c>
      <c r="I40" s="25">
        <v>108.36923560599999</v>
      </c>
      <c r="J40" s="26">
        <v>1.34</v>
      </c>
      <c r="K40" s="26">
        <v>0.98</v>
      </c>
      <c r="L40" s="26">
        <v>0</v>
      </c>
      <c r="M40" s="26">
        <v>0</v>
      </c>
      <c r="N40" s="26">
        <v>2.78</v>
      </c>
      <c r="O40" s="26">
        <v>10.27</v>
      </c>
      <c r="P40" s="26">
        <v>1.54</v>
      </c>
      <c r="Q40" s="26">
        <v>0</v>
      </c>
      <c r="R40" s="26">
        <v>0</v>
      </c>
      <c r="S40" s="26">
        <v>0.26</v>
      </c>
      <c r="T40" s="26">
        <v>2.52</v>
      </c>
      <c r="U40" s="26">
        <v>516.17999999999995</v>
      </c>
      <c r="V40" s="26">
        <v>442.34</v>
      </c>
      <c r="W40" s="26">
        <v>29.81</v>
      </c>
      <c r="X40" s="26">
        <v>23.41</v>
      </c>
      <c r="Y40" s="26">
        <v>82.12</v>
      </c>
      <c r="Z40" s="26">
        <v>1.1599999999999999</v>
      </c>
      <c r="AA40" s="26">
        <v>29.25</v>
      </c>
      <c r="AB40" s="26">
        <v>1320.46</v>
      </c>
      <c r="AC40" s="26">
        <v>347.14</v>
      </c>
      <c r="AD40" s="26">
        <v>0.93</v>
      </c>
      <c r="AE40" s="26">
        <v>0.08</v>
      </c>
      <c r="AF40" s="26">
        <v>0.12</v>
      </c>
      <c r="AG40" s="26">
        <v>0.93</v>
      </c>
      <c r="AH40" s="26">
        <v>2.21</v>
      </c>
      <c r="AI40" s="26">
        <v>6.29</v>
      </c>
      <c r="AJ40" s="26">
        <v>0</v>
      </c>
      <c r="AK40" s="26">
        <v>146.82</v>
      </c>
      <c r="AL40" s="26">
        <v>128.34</v>
      </c>
      <c r="AM40" s="26">
        <v>213.96</v>
      </c>
      <c r="AN40" s="26">
        <v>191.75</v>
      </c>
      <c r="AO40" s="26">
        <v>76.02</v>
      </c>
      <c r="AP40" s="26">
        <v>130.01</v>
      </c>
      <c r="AQ40" s="26">
        <v>47.78</v>
      </c>
      <c r="AR40" s="26">
        <v>137.30000000000001</v>
      </c>
      <c r="AS40" s="26">
        <v>160.85</v>
      </c>
      <c r="AT40" s="26">
        <v>244.13</v>
      </c>
      <c r="AU40" s="26">
        <v>264.02999999999997</v>
      </c>
      <c r="AV40" s="26">
        <v>66.12</v>
      </c>
      <c r="AW40" s="26">
        <v>99.31</v>
      </c>
      <c r="AX40" s="26">
        <v>470.27</v>
      </c>
      <c r="AY40" s="26">
        <v>2.2400000000000002</v>
      </c>
      <c r="AZ40" s="26">
        <v>88.5</v>
      </c>
      <c r="BA40" s="26">
        <v>171.8</v>
      </c>
      <c r="BB40" s="26">
        <v>99.65</v>
      </c>
      <c r="BC40" s="26">
        <v>57.61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0.12</v>
      </c>
      <c r="BL40" s="26">
        <v>0</v>
      </c>
      <c r="BM40" s="26">
        <v>0.06</v>
      </c>
      <c r="BN40" s="26">
        <v>0</v>
      </c>
      <c r="BO40" s="26">
        <v>0.01</v>
      </c>
      <c r="BP40" s="26">
        <v>0</v>
      </c>
      <c r="BQ40" s="26">
        <v>0</v>
      </c>
      <c r="BR40" s="26">
        <v>0</v>
      </c>
      <c r="BS40" s="26">
        <v>0.39</v>
      </c>
      <c r="BT40" s="26">
        <v>0</v>
      </c>
      <c r="BU40" s="26">
        <v>0</v>
      </c>
      <c r="BV40" s="26">
        <v>0.86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242.93</v>
      </c>
      <c r="CC40" s="25">
        <v>20.149999999999999</v>
      </c>
      <c r="CE40" s="23">
        <v>249.33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1.25</v>
      </c>
      <c r="CR40" s="23">
        <v>12.21</v>
      </c>
    </row>
    <row r="41" spans="1:96" s="23" customFormat="1">
      <c r="A41" s="23" t="str">
        <f>"297"</f>
        <v>297</v>
      </c>
      <c r="B41" s="24" t="s">
        <v>102</v>
      </c>
      <c r="C41" s="25" t="str">
        <f>"200"</f>
        <v>200</v>
      </c>
      <c r="D41" s="25">
        <v>6.1</v>
      </c>
      <c r="E41" s="25">
        <v>0.02</v>
      </c>
      <c r="F41" s="25">
        <v>4.76</v>
      </c>
      <c r="G41" s="25">
        <v>0.72</v>
      </c>
      <c r="H41" s="25">
        <v>47.18</v>
      </c>
      <c r="I41" s="25">
        <v>250.11686</v>
      </c>
      <c r="J41" s="26">
        <v>2.88</v>
      </c>
      <c r="K41" s="26">
        <v>0.13</v>
      </c>
      <c r="L41" s="26">
        <v>0</v>
      </c>
      <c r="M41" s="26">
        <v>0</v>
      </c>
      <c r="N41" s="26">
        <v>0.63</v>
      </c>
      <c r="O41" s="26">
        <v>41.61</v>
      </c>
      <c r="P41" s="26">
        <v>4.9400000000000004</v>
      </c>
      <c r="Q41" s="26">
        <v>0</v>
      </c>
      <c r="R41" s="26">
        <v>0</v>
      </c>
      <c r="S41" s="26">
        <v>0</v>
      </c>
      <c r="T41" s="26">
        <v>0.61</v>
      </c>
      <c r="U41" s="26">
        <v>6.95</v>
      </c>
      <c r="V41" s="26">
        <v>114.26</v>
      </c>
      <c r="W41" s="26">
        <v>25.16</v>
      </c>
      <c r="X41" s="26">
        <v>25.33</v>
      </c>
      <c r="Y41" s="26">
        <v>201.14</v>
      </c>
      <c r="Z41" s="26">
        <v>1.17</v>
      </c>
      <c r="AA41" s="26">
        <v>29.5</v>
      </c>
      <c r="AB41" s="26">
        <v>17.100000000000001</v>
      </c>
      <c r="AC41" s="26">
        <v>32.65</v>
      </c>
      <c r="AD41" s="26">
        <v>0.78</v>
      </c>
      <c r="AE41" s="26">
        <v>7.0000000000000007E-2</v>
      </c>
      <c r="AF41" s="26">
        <v>0.04</v>
      </c>
      <c r="AG41" s="26">
        <v>1.1299999999999999</v>
      </c>
      <c r="AH41" s="26">
        <v>2.48</v>
      </c>
      <c r="AI41" s="26">
        <v>0</v>
      </c>
      <c r="AJ41" s="26">
        <v>0</v>
      </c>
      <c r="AK41" s="26">
        <v>243.01</v>
      </c>
      <c r="AL41" s="26">
        <v>216.83</v>
      </c>
      <c r="AM41" s="26">
        <v>322.44</v>
      </c>
      <c r="AN41" s="26">
        <v>197.37</v>
      </c>
      <c r="AO41" s="26">
        <v>78.94</v>
      </c>
      <c r="AP41" s="26">
        <v>138.66999999999999</v>
      </c>
      <c r="AQ41" s="26">
        <v>66.66</v>
      </c>
      <c r="AR41" s="26">
        <v>301.81</v>
      </c>
      <c r="AS41" s="26">
        <v>210.14</v>
      </c>
      <c r="AT41" s="26">
        <v>183.72</v>
      </c>
      <c r="AU41" s="26">
        <v>387.23</v>
      </c>
      <c r="AV41" s="26">
        <v>99.08</v>
      </c>
      <c r="AW41" s="26">
        <v>190.2</v>
      </c>
      <c r="AX41" s="26">
        <v>2096.9899999999998</v>
      </c>
      <c r="AY41" s="26">
        <v>0</v>
      </c>
      <c r="AZ41" s="26">
        <v>628.66999999999996</v>
      </c>
      <c r="BA41" s="26">
        <v>269.52999999999997</v>
      </c>
      <c r="BB41" s="26">
        <v>145.01</v>
      </c>
      <c r="BC41" s="26">
        <v>111.36</v>
      </c>
      <c r="BD41" s="26">
        <v>0.18</v>
      </c>
      <c r="BE41" s="26">
        <v>0.04</v>
      </c>
      <c r="BF41" s="26">
        <v>0.04</v>
      </c>
      <c r="BG41" s="26">
        <v>0.09</v>
      </c>
      <c r="BH41" s="26">
        <v>0.12</v>
      </c>
      <c r="BI41" s="26">
        <v>0.38</v>
      </c>
      <c r="BJ41" s="26">
        <v>0</v>
      </c>
      <c r="BK41" s="26">
        <v>1.39</v>
      </c>
      <c r="BL41" s="26">
        <v>0</v>
      </c>
      <c r="BM41" s="26">
        <v>0.39</v>
      </c>
      <c r="BN41" s="26">
        <v>0</v>
      </c>
      <c r="BO41" s="26">
        <v>0</v>
      </c>
      <c r="BP41" s="26">
        <v>0</v>
      </c>
      <c r="BQ41" s="26">
        <v>0.04</v>
      </c>
      <c r="BR41" s="26">
        <v>0.14000000000000001</v>
      </c>
      <c r="BS41" s="26">
        <v>1.18</v>
      </c>
      <c r="BT41" s="26">
        <v>0</v>
      </c>
      <c r="BU41" s="26">
        <v>0</v>
      </c>
      <c r="BV41" s="26">
        <v>0.28000000000000003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170.13</v>
      </c>
      <c r="CC41" s="25">
        <v>8.3800000000000008</v>
      </c>
      <c r="CE41" s="23">
        <v>32.35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5.08</v>
      </c>
    </row>
    <row r="42" spans="1:96" s="23" customFormat="1">
      <c r="A42" s="23" t="str">
        <f>"12/8"</f>
        <v>12/8</v>
      </c>
      <c r="B42" s="24" t="s">
        <v>103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50.84</v>
      </c>
      <c r="CE42" s="23">
        <v>19.829999999999998</v>
      </c>
      <c r="CG42" s="23">
        <v>25.28</v>
      </c>
      <c r="CH42" s="23">
        <v>16.28</v>
      </c>
      <c r="CI42" s="23">
        <v>20.78</v>
      </c>
      <c r="CJ42" s="23">
        <v>3120.68</v>
      </c>
      <c r="CK42" s="23">
        <v>1914.52</v>
      </c>
      <c r="CL42" s="23">
        <v>2517.6</v>
      </c>
      <c r="CM42" s="23">
        <v>31.35</v>
      </c>
      <c r="CN42" s="23">
        <v>19.78</v>
      </c>
      <c r="CO42" s="23">
        <v>25.6</v>
      </c>
      <c r="CP42" s="23">
        <v>0</v>
      </c>
      <c r="CQ42" s="23">
        <v>0.5</v>
      </c>
      <c r="CR42" s="23">
        <v>30.81</v>
      </c>
    </row>
    <row r="43" spans="1:96" s="23" customFormat="1">
      <c r="A43" s="23" t="str">
        <f>"2"</f>
        <v>2</v>
      </c>
      <c r="B43" s="24" t="s">
        <v>95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89.560400000000001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2.2400000000000002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1.87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"29/10"</f>
        <v>29/10</v>
      </c>
      <c r="B45" s="20" t="s">
        <v>105</v>
      </c>
      <c r="C45" s="21" t="str">
        <f>"200"</f>
        <v>200</v>
      </c>
      <c r="D45" s="21">
        <v>0.21</v>
      </c>
      <c r="E45" s="21">
        <v>0</v>
      </c>
      <c r="F45" s="21">
        <v>0.05</v>
      </c>
      <c r="G45" s="21">
        <v>0.05</v>
      </c>
      <c r="H45" s="21">
        <v>7.25</v>
      </c>
      <c r="I45" s="21">
        <v>29.478207999999995</v>
      </c>
      <c r="J45" s="22">
        <v>0</v>
      </c>
      <c r="K45" s="22">
        <v>0</v>
      </c>
      <c r="L45" s="22">
        <v>0</v>
      </c>
      <c r="M45" s="22">
        <v>0</v>
      </c>
      <c r="N45" s="22">
        <v>7.05</v>
      </c>
      <c r="O45" s="22">
        <v>0</v>
      </c>
      <c r="P45" s="22">
        <v>0.2</v>
      </c>
      <c r="Q45" s="22">
        <v>0</v>
      </c>
      <c r="R45" s="22">
        <v>0</v>
      </c>
      <c r="S45" s="22">
        <v>0.34</v>
      </c>
      <c r="T45" s="22">
        <v>0.08</v>
      </c>
      <c r="U45" s="22">
        <v>0.72</v>
      </c>
      <c r="V45" s="22">
        <v>9.89</v>
      </c>
      <c r="W45" s="22">
        <v>2.5299999999999998</v>
      </c>
      <c r="X45" s="22">
        <v>0.68</v>
      </c>
      <c r="Y45" s="22">
        <v>1.23</v>
      </c>
      <c r="Z45" s="22">
        <v>0.06</v>
      </c>
      <c r="AA45" s="22">
        <v>0</v>
      </c>
      <c r="AB45" s="22">
        <v>0.54</v>
      </c>
      <c r="AC45" s="22">
        <v>0.12</v>
      </c>
      <c r="AD45" s="22">
        <v>0.01</v>
      </c>
      <c r="AE45" s="22">
        <v>0</v>
      </c>
      <c r="AF45" s="22">
        <v>0</v>
      </c>
      <c r="AG45" s="22">
        <v>0.01</v>
      </c>
      <c r="AH45" s="22">
        <v>0.01</v>
      </c>
      <c r="AI45" s="22">
        <v>0.96</v>
      </c>
      <c r="AJ45" s="22">
        <v>0</v>
      </c>
      <c r="AK45" s="22">
        <v>0.82</v>
      </c>
      <c r="AL45" s="22">
        <v>0.94</v>
      </c>
      <c r="AM45" s="22">
        <v>0.76</v>
      </c>
      <c r="AN45" s="22">
        <v>1.41</v>
      </c>
      <c r="AO45" s="22">
        <v>0.35</v>
      </c>
      <c r="AP45" s="22">
        <v>1.47</v>
      </c>
      <c r="AQ45" s="22">
        <v>0</v>
      </c>
      <c r="AR45" s="22">
        <v>1.88</v>
      </c>
      <c r="AS45" s="22">
        <v>0</v>
      </c>
      <c r="AT45" s="22">
        <v>0</v>
      </c>
      <c r="AU45" s="22">
        <v>0</v>
      </c>
      <c r="AV45" s="22">
        <v>1.06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200.46</v>
      </c>
      <c r="CC45" s="21">
        <v>3.88</v>
      </c>
      <c r="CE45" s="19">
        <v>0.09</v>
      </c>
      <c r="CG45" s="19">
        <v>0.24</v>
      </c>
      <c r="CH45" s="19">
        <v>0.06</v>
      </c>
      <c r="CI45" s="19">
        <v>0.15</v>
      </c>
      <c r="CJ45" s="19">
        <v>12</v>
      </c>
      <c r="CK45" s="19">
        <v>4.92</v>
      </c>
      <c r="CL45" s="19">
        <v>8.4600000000000009</v>
      </c>
      <c r="CM45" s="19">
        <v>0</v>
      </c>
      <c r="CN45" s="19">
        <v>0</v>
      </c>
      <c r="CO45" s="19">
        <v>0</v>
      </c>
      <c r="CP45" s="19">
        <v>7</v>
      </c>
      <c r="CQ45" s="19">
        <v>0</v>
      </c>
      <c r="CR45" s="19">
        <v>2.35</v>
      </c>
    </row>
    <row r="46" spans="1:96" s="27" customFormat="1" ht="11.4">
      <c r="B46" s="28" t="s">
        <v>114</v>
      </c>
      <c r="C46" s="29"/>
      <c r="D46" s="29">
        <v>30.84</v>
      </c>
      <c r="E46" s="29">
        <v>15.5</v>
      </c>
      <c r="F46" s="29">
        <v>49.77</v>
      </c>
      <c r="G46" s="29">
        <v>12.38</v>
      </c>
      <c r="H46" s="29">
        <v>121.13</v>
      </c>
      <c r="I46" s="29">
        <v>1038.6199999999999</v>
      </c>
      <c r="J46" s="30">
        <v>17.03</v>
      </c>
      <c r="K46" s="30">
        <v>7.17</v>
      </c>
      <c r="L46" s="30">
        <v>0</v>
      </c>
      <c r="M46" s="30">
        <v>0</v>
      </c>
      <c r="N46" s="30">
        <v>22.78</v>
      </c>
      <c r="O46" s="30">
        <v>85.54</v>
      </c>
      <c r="P46" s="30">
        <v>12.81</v>
      </c>
      <c r="Q46" s="30">
        <v>0</v>
      </c>
      <c r="R46" s="30">
        <v>0</v>
      </c>
      <c r="S46" s="30">
        <v>1.49</v>
      </c>
      <c r="T46" s="30">
        <v>7.57</v>
      </c>
      <c r="U46" s="30">
        <v>1026.3499999999999</v>
      </c>
      <c r="V46" s="30">
        <v>1199.1099999999999</v>
      </c>
      <c r="W46" s="30">
        <v>109.84</v>
      </c>
      <c r="X46" s="30">
        <v>130.76</v>
      </c>
      <c r="Y46" s="30">
        <v>564.98</v>
      </c>
      <c r="Z46" s="30">
        <v>6.48</v>
      </c>
      <c r="AA46" s="30">
        <v>58.75</v>
      </c>
      <c r="AB46" s="30">
        <v>12278.3</v>
      </c>
      <c r="AC46" s="30">
        <v>2243.64</v>
      </c>
      <c r="AD46" s="30">
        <v>7.31</v>
      </c>
      <c r="AE46" s="30">
        <v>0.65</v>
      </c>
      <c r="AF46" s="30">
        <v>0.38</v>
      </c>
      <c r="AG46" s="30">
        <v>5.59</v>
      </c>
      <c r="AH46" s="30">
        <v>12.56</v>
      </c>
      <c r="AI46" s="30">
        <v>13.17</v>
      </c>
      <c r="AJ46" s="30">
        <v>0</v>
      </c>
      <c r="AK46" s="30">
        <v>1345.71</v>
      </c>
      <c r="AL46" s="30">
        <v>1183.3699999999999</v>
      </c>
      <c r="AM46" s="30">
        <v>1976.63</v>
      </c>
      <c r="AN46" s="30">
        <v>1742.94</v>
      </c>
      <c r="AO46" s="30">
        <v>563.9</v>
      </c>
      <c r="AP46" s="30">
        <v>1076.97</v>
      </c>
      <c r="AQ46" s="30">
        <v>364.92</v>
      </c>
      <c r="AR46" s="30">
        <v>1317.92</v>
      </c>
      <c r="AS46" s="30">
        <v>1352.97</v>
      </c>
      <c r="AT46" s="30">
        <v>1537.53</v>
      </c>
      <c r="AU46" s="30">
        <v>2303.4899999999998</v>
      </c>
      <c r="AV46" s="30">
        <v>824.44</v>
      </c>
      <c r="AW46" s="30">
        <v>1193.8399999999999</v>
      </c>
      <c r="AX46" s="30">
        <v>6362.01</v>
      </c>
      <c r="AY46" s="30">
        <v>160.51</v>
      </c>
      <c r="AZ46" s="30">
        <v>1852.18</v>
      </c>
      <c r="BA46" s="30">
        <v>1285.96</v>
      </c>
      <c r="BB46" s="30">
        <v>900.45</v>
      </c>
      <c r="BC46" s="30">
        <v>468.36</v>
      </c>
      <c r="BD46" s="30">
        <v>0.18</v>
      </c>
      <c r="BE46" s="30">
        <v>0.04</v>
      </c>
      <c r="BF46" s="30">
        <v>0.04</v>
      </c>
      <c r="BG46" s="30">
        <v>0.09</v>
      </c>
      <c r="BH46" s="30">
        <v>0.12</v>
      </c>
      <c r="BI46" s="30">
        <v>0.39</v>
      </c>
      <c r="BJ46" s="30">
        <v>0</v>
      </c>
      <c r="BK46" s="30">
        <v>2.17</v>
      </c>
      <c r="BL46" s="30">
        <v>0</v>
      </c>
      <c r="BM46" s="30">
        <v>0.83</v>
      </c>
      <c r="BN46" s="30">
        <v>0.04</v>
      </c>
      <c r="BO46" s="30">
        <v>7.0000000000000007E-2</v>
      </c>
      <c r="BP46" s="30">
        <v>0</v>
      </c>
      <c r="BQ46" s="30">
        <v>0.04</v>
      </c>
      <c r="BR46" s="30">
        <v>0.15</v>
      </c>
      <c r="BS46" s="30">
        <v>3.79</v>
      </c>
      <c r="BT46" s="30">
        <v>0</v>
      </c>
      <c r="BU46" s="30">
        <v>0</v>
      </c>
      <c r="BV46" s="30">
        <v>6.81</v>
      </c>
      <c r="BW46" s="30">
        <v>0.06</v>
      </c>
      <c r="BX46" s="30">
        <v>0</v>
      </c>
      <c r="BY46" s="30">
        <v>0</v>
      </c>
      <c r="BZ46" s="30">
        <v>0</v>
      </c>
      <c r="CA46" s="30">
        <v>0</v>
      </c>
      <c r="CB46" s="30">
        <v>855.83</v>
      </c>
      <c r="CC46" s="29">
        <f>SUM($CC$38:$CC$45)</f>
        <v>97.909999999999982</v>
      </c>
      <c r="CD46" s="27">
        <f>$I$46/$I$51*100</f>
        <v>30.211499696029176</v>
      </c>
      <c r="CE46" s="27">
        <v>2105.13</v>
      </c>
      <c r="CG46" s="27">
        <v>29.19</v>
      </c>
      <c r="CH46" s="27">
        <v>19.87</v>
      </c>
      <c r="CI46" s="27">
        <v>24.53</v>
      </c>
      <c r="CJ46" s="27">
        <v>4462.78</v>
      </c>
      <c r="CK46" s="27">
        <v>2341.2800000000002</v>
      </c>
      <c r="CL46" s="27">
        <v>3402.03</v>
      </c>
      <c r="CM46" s="27">
        <v>40.31</v>
      </c>
      <c r="CN46" s="27">
        <v>27.39</v>
      </c>
      <c r="CO46" s="27">
        <v>33.880000000000003</v>
      </c>
      <c r="CP46" s="27">
        <v>10</v>
      </c>
      <c r="CQ46" s="27">
        <v>1.75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3</v>
      </c>
      <c r="CH48" s="23">
        <v>3</v>
      </c>
      <c r="CI48" s="23">
        <v>3</v>
      </c>
      <c r="CJ48" s="23">
        <v>300</v>
      </c>
      <c r="CK48" s="23">
        <v>136.5</v>
      </c>
      <c r="CL48" s="23">
        <v>218.25</v>
      </c>
      <c r="CM48" s="23">
        <v>0.45</v>
      </c>
      <c r="CN48" s="23">
        <v>0.45</v>
      </c>
      <c r="CO48" s="23">
        <v>0.45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""</f>
        <v/>
      </c>
      <c r="B49" s="20" t="s">
        <v>109</v>
      </c>
      <c r="C49" s="21" t="str">
        <f>"40"</f>
        <v>40</v>
      </c>
      <c r="D49" s="21">
        <v>2.4</v>
      </c>
      <c r="E49" s="21">
        <v>0</v>
      </c>
      <c r="F49" s="21">
        <v>8</v>
      </c>
      <c r="G49" s="21">
        <v>0</v>
      </c>
      <c r="H49" s="21">
        <v>20</v>
      </c>
      <c r="I49" s="21">
        <v>157.6</v>
      </c>
      <c r="J49" s="22">
        <v>0</v>
      </c>
      <c r="K49" s="22">
        <v>0</v>
      </c>
      <c r="L49" s="22">
        <v>0</v>
      </c>
      <c r="M49" s="22">
        <v>0</v>
      </c>
      <c r="N49" s="22">
        <v>20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0.08</v>
      </c>
      <c r="AE49" s="22">
        <v>0</v>
      </c>
      <c r="AF49" s="22">
        <v>0</v>
      </c>
      <c r="AG49" s="22">
        <v>0</v>
      </c>
      <c r="AH49" s="22">
        <v>0.04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14.52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12.1</v>
      </c>
    </row>
    <row r="50" spans="1:96" s="27" customFormat="1" ht="11.4">
      <c r="B50" s="28" t="s">
        <v>116</v>
      </c>
      <c r="C50" s="29"/>
      <c r="D50" s="29">
        <v>3.4</v>
      </c>
      <c r="E50" s="29">
        <v>0</v>
      </c>
      <c r="F50" s="29">
        <v>8.1999999999999993</v>
      </c>
      <c r="G50" s="29">
        <v>0</v>
      </c>
      <c r="H50" s="29">
        <v>40.6</v>
      </c>
      <c r="I50" s="29">
        <v>244.08</v>
      </c>
      <c r="J50" s="30">
        <v>0</v>
      </c>
      <c r="K50" s="30">
        <v>0</v>
      </c>
      <c r="L50" s="30">
        <v>0</v>
      </c>
      <c r="M50" s="30">
        <v>0</v>
      </c>
      <c r="N50" s="30">
        <v>39.799999999999997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0.28000000000000003</v>
      </c>
      <c r="AE50" s="30">
        <v>0.02</v>
      </c>
      <c r="AF50" s="30">
        <v>0.02</v>
      </c>
      <c r="AG50" s="30">
        <v>0.2</v>
      </c>
      <c r="AH50" s="30">
        <v>0.44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25.61</v>
      </c>
      <c r="CD50" s="27">
        <f>$I$50/$I$51*100</f>
        <v>7.0998275074683743</v>
      </c>
      <c r="CE50" s="27">
        <v>0</v>
      </c>
      <c r="CG50" s="27">
        <v>3</v>
      </c>
      <c r="CH50" s="27">
        <v>3</v>
      </c>
      <c r="CI50" s="27">
        <v>3</v>
      </c>
      <c r="CJ50" s="27">
        <v>300</v>
      </c>
      <c r="CK50" s="27">
        <v>136.5</v>
      </c>
      <c r="CL50" s="27">
        <v>218.25</v>
      </c>
      <c r="CM50" s="27">
        <v>0.45</v>
      </c>
      <c r="CN50" s="27">
        <v>0.45</v>
      </c>
      <c r="CO50" s="27">
        <v>0.45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108.22</v>
      </c>
      <c r="E51" s="29">
        <v>61.69</v>
      </c>
      <c r="F51" s="29">
        <v>152.63999999999999</v>
      </c>
      <c r="G51" s="29">
        <v>25.68</v>
      </c>
      <c r="H51" s="29">
        <v>420.36</v>
      </c>
      <c r="I51" s="29">
        <v>3437.83</v>
      </c>
      <c r="J51" s="30">
        <v>54.42</v>
      </c>
      <c r="K51" s="30">
        <v>13.99</v>
      </c>
      <c r="L51" s="30">
        <v>0</v>
      </c>
      <c r="M51" s="30">
        <v>0</v>
      </c>
      <c r="N51" s="30">
        <v>164.29</v>
      </c>
      <c r="O51" s="30">
        <v>227.23</v>
      </c>
      <c r="P51" s="30">
        <v>28.84</v>
      </c>
      <c r="Q51" s="30">
        <v>0</v>
      </c>
      <c r="R51" s="30">
        <v>0</v>
      </c>
      <c r="S51" s="30">
        <v>5.87</v>
      </c>
      <c r="T51" s="30">
        <v>24.45</v>
      </c>
      <c r="U51" s="30">
        <v>3243.81</v>
      </c>
      <c r="V51" s="30">
        <v>3569.74</v>
      </c>
      <c r="W51" s="30">
        <v>1112.0899999999999</v>
      </c>
      <c r="X51" s="30">
        <v>379.91</v>
      </c>
      <c r="Y51" s="30">
        <v>1884.34</v>
      </c>
      <c r="Z51" s="30">
        <v>21.39</v>
      </c>
      <c r="AA51" s="30">
        <v>453.45</v>
      </c>
      <c r="AB51" s="30">
        <v>20365.45</v>
      </c>
      <c r="AC51" s="30">
        <v>4215.29</v>
      </c>
      <c r="AD51" s="30">
        <v>15.3</v>
      </c>
      <c r="AE51" s="30">
        <v>1.64</v>
      </c>
      <c r="AF51" s="30">
        <v>1.78</v>
      </c>
      <c r="AG51" s="30">
        <v>12.38</v>
      </c>
      <c r="AH51" s="30">
        <v>36.35</v>
      </c>
      <c r="AI51" s="30">
        <v>37.619999999999997</v>
      </c>
      <c r="AJ51" s="30">
        <v>0.8</v>
      </c>
      <c r="AK51" s="30">
        <v>5197.12</v>
      </c>
      <c r="AL51" s="30">
        <v>4432.79</v>
      </c>
      <c r="AM51" s="30">
        <v>7725.5</v>
      </c>
      <c r="AN51" s="30">
        <v>6039.98</v>
      </c>
      <c r="AO51" s="30">
        <v>2154.3000000000002</v>
      </c>
      <c r="AP51" s="30">
        <v>3891.74</v>
      </c>
      <c r="AQ51" s="30">
        <v>1441.85</v>
      </c>
      <c r="AR51" s="30">
        <v>4698.24</v>
      </c>
      <c r="AS51" s="30">
        <v>4084.14</v>
      </c>
      <c r="AT51" s="30">
        <v>4577.37</v>
      </c>
      <c r="AU51" s="30">
        <v>6906.46</v>
      </c>
      <c r="AV51" s="30">
        <v>2646.39</v>
      </c>
      <c r="AW51" s="30">
        <v>3208.26</v>
      </c>
      <c r="AX51" s="30">
        <v>17506.61</v>
      </c>
      <c r="AY51" s="30">
        <v>316.32</v>
      </c>
      <c r="AZ51" s="30">
        <v>5496.5</v>
      </c>
      <c r="BA51" s="30">
        <v>4261.25</v>
      </c>
      <c r="BB51" s="30">
        <v>3792.74</v>
      </c>
      <c r="BC51" s="30">
        <v>1523.72</v>
      </c>
      <c r="BD51" s="30">
        <v>0.67</v>
      </c>
      <c r="BE51" s="30">
        <v>0.18</v>
      </c>
      <c r="BF51" s="30">
        <v>0.26</v>
      </c>
      <c r="BG51" s="30">
        <v>0.77</v>
      </c>
      <c r="BH51" s="30">
        <v>0.83</v>
      </c>
      <c r="BI51" s="30">
        <v>2.25</v>
      </c>
      <c r="BJ51" s="30">
        <v>0.1</v>
      </c>
      <c r="BK51" s="30">
        <v>8.51</v>
      </c>
      <c r="BL51" s="30">
        <v>7.0000000000000007E-2</v>
      </c>
      <c r="BM51" s="30">
        <v>3.41</v>
      </c>
      <c r="BN51" s="30">
        <v>0.14000000000000001</v>
      </c>
      <c r="BO51" s="30">
        <v>0.14000000000000001</v>
      </c>
      <c r="BP51" s="30">
        <v>0</v>
      </c>
      <c r="BQ51" s="30">
        <v>0.28999999999999998</v>
      </c>
      <c r="BR51" s="30">
        <v>0.71</v>
      </c>
      <c r="BS51" s="30">
        <v>11.78</v>
      </c>
      <c r="BT51" s="30">
        <v>0</v>
      </c>
      <c r="BU51" s="30">
        <v>0</v>
      </c>
      <c r="BV51" s="30">
        <v>14.19</v>
      </c>
      <c r="BW51" s="30">
        <v>0.12</v>
      </c>
      <c r="BX51" s="30">
        <v>0</v>
      </c>
      <c r="BY51" s="30">
        <v>0</v>
      </c>
      <c r="BZ51" s="30">
        <v>0</v>
      </c>
      <c r="CA51" s="30">
        <v>0</v>
      </c>
      <c r="CB51" s="30">
        <v>2734.9</v>
      </c>
      <c r="CC51" s="29">
        <v>410.99999999999989</v>
      </c>
      <c r="CE51" s="27">
        <v>3847.69</v>
      </c>
      <c r="CG51" s="27">
        <v>197.96</v>
      </c>
      <c r="CH51" s="27">
        <v>114.52</v>
      </c>
      <c r="CI51" s="27">
        <v>156.24</v>
      </c>
      <c r="CJ51" s="27">
        <v>22438.32</v>
      </c>
      <c r="CK51" s="27">
        <v>11740.45</v>
      </c>
      <c r="CL51" s="27">
        <v>17089.38</v>
      </c>
      <c r="CM51" s="27">
        <v>240.86</v>
      </c>
      <c r="CN51" s="27">
        <v>136.21</v>
      </c>
      <c r="CO51" s="27">
        <v>188.6</v>
      </c>
      <c r="CP51" s="27">
        <v>37.57</v>
      </c>
      <c r="CQ51" s="27">
        <v>4.3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41</v>
      </c>
      <c r="G53" s="16"/>
      <c r="H53" s="16">
        <v>46</v>
      </c>
      <c r="I53" s="16"/>
    </row>
    <row r="54" spans="1:96">
      <c r="A54" s="86" t="s">
        <v>154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4:CC54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40</v>
      </c>
      <c r="F30" s="55">
        <v>14.52</v>
      </c>
      <c r="G30" s="54">
        <v>157.6</v>
      </c>
      <c r="H30" s="54">
        <v>2.4</v>
      </c>
      <c r="I30" s="54">
        <v>8</v>
      </c>
      <c r="J30" s="56">
        <v>20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45391.374513888892</v>
      </c>
      <c r="C1">
        <f>YEAR(Дата_Сост)</f>
        <v>2024</v>
      </c>
      <c r="D1">
        <f>MONTH(Дата_Сост)</f>
        <v>4</v>
      </c>
      <c r="E1">
        <f>DAY(Дата_Сост)</f>
        <v>9</v>
      </c>
    </row>
    <row r="2" spans="1:5">
      <c r="A2" t="s">
        <v>82</v>
      </c>
      <c r="B2" s="2">
        <v>45377.526863425926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2024-03-26T08:09:46Z</dcterms:modified>
</cp:coreProperties>
</file>