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<sst xmlns="http://schemas.openxmlformats.org/spreadsheetml/2006/main" count="181" uniqueCount="153">
  <si>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</si>
  <si>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</si>
  <si>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</si>
  <si>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</si>
  <si>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</si>
  <si>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</si>
  <si>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</si>
  <si>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</si>
  <si>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</si>
  <si>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</si>
  <si>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</si>
  <si>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</si>
  <si>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</si>
  <si>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</si>
  <si>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</si>
  <si>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</si>
  <si>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</si>
  <si>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</si>
  <si>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</si>
  <si>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</si>
  <si>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</si>
  <si>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</si>
  <si>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</si>
  <si>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</si>
  <si>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</si>
  <si>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</si>
  <si>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</si>
  <si>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</si>
  <si>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</si>
  <si>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</si>
  <si>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</si>
  <si>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</si>
  <si>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</si>
  <si>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</si>
  <si>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</si>
  <si>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</si>
  <si>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</si>
  <si>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</si>
  <si>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</si>
  <si>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</si>
  <si>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</si>
  <si>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</si>
  <si>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</si>
  <si>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</si>
  <si>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</si>
  <si>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</si>
  <si>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</si>
  <si>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</si>
  <si>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</si>
  <si>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</si>
  <si>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</si>
  <si>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</si>
  <si>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</si>
  <si>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</si>
  <si>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</si>
  <si>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</si>
  <si>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</si>
  <si>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</si>
  <si>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</si>
  <si>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</si>
  <si>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</si>
  <si>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</si>
  <si>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</si>
  <si>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</si>
  <si>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</si>
  <si>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</si>
  <si>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</si>
  <si>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</si>
  <si>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</si>
  <si>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</si>
  <si>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</si>
  <si>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</si>
  <si>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</si>
  <si>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</si>
  <si>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</si>
  <si>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</si>
  <si>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</si>
  <si>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</si>
  <si>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</si>
  <si>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</si>
  <si>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</si>
  <si>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</si>
  <si>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</si>
  <si>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</si>
  <si>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</si>
  <si>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</si>
  <si>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</si>
  <si>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</si>
  <si>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</si>
  <si>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</si>
  <si>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</si>
  <si>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</si>
  <si>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</si>
  <si>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</si>
  <si>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</si>
  <si>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</si>
  <si>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</si>
  <si>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</si>
  <si>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</si>
  <si>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</si>
  <si>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Кукуруза консервированная (подгарнировка)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</si>
  <si>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</si>
  <si>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</si>
  <si>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</si>
  <si>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</si>
  <si>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</si>
  <si>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</si>
  <si>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</si>
  <si>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</si>
  <si>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</si>
  <si>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</si>
  <si>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</si>
  <si>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 xml:space="preserve">Обед с 12 и старше </t>
  </si>
  <si>
    <t>Итого за 'Обед с 12 и старше 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</si>
  <si>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</si>
  <si>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</si>
  <si>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</si>
  <si>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</si>
  <si>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</si>
  <si>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</si>
  <si>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</si>
  <si>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</si>
  <si>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</si>
  <si>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</si>
  <si>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</si>
  <si>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</si>
  <si>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</si>
  <si>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</si>
  <si>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</si>
  <si>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</si>
  <si>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</si>
  <si>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</si>
  <si>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</si>
  <si>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</si>
  <si>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</si>
  <si>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</si>
  <si>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</si>
  <si>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</si>
  <si>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</si>
  <si>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</si>
  <si>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</si>
  <si>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</si>
  <si>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</si>
  <si>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</si>
  <si>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</si>
  <si>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</si>
  <si>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</si>
  <si>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</si>
  <si>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</si>
  <si>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</si>
  <si>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</si>
  <si>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7 до 11 лет       191,00</t>
  </si>
  <si>
    <t>Итого сумма с 12 и старше        220,00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</si>
</sst>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апреля 2024 г."</f>
        <v>26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45.46</v>
      </c>
      <c r="CE11" s="32">
        <v>59.72</v>
      </c>
      <c r="CG11" s="32">
        <v>33.82</v>
      </c>
      <c r="CH11" s="32">
        <v>20.83</v>
      </c>
      <c r="CI11" s="32">
        <v>27.32</v>
      </c>
      <c r="CJ11" s="32">
        <v>928.85</v>
      </c>
      <c r="CK11" s="32">
        <v>668.07</v>
      </c>
      <c r="CL11" s="32">
        <v>798.46</v>
      </c>
      <c r="CM11" s="32">
        <v>20.37</v>
      </c>
      <c r="CN11" s="32">
        <v>14.94</v>
      </c>
      <c r="CO11" s="32">
        <v>17.649999999999999</v>
      </c>
      <c r="CP11" s="32">
        <v>6.5</v>
      </c>
      <c r="CQ11" s="32">
        <v>0.5</v>
      </c>
      <c r="CR11" s="32">
        <v>27.55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135.9</v>
      </c>
      <c r="AL12" s="35">
        <v>125.4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8.5299999999999994</v>
      </c>
      <c r="CE12" s="32">
        <v>14.1</v>
      </c>
      <c r="CG12" s="32">
        <v>4.2</v>
      </c>
      <c r="CH12" s="32">
        <v>4.2</v>
      </c>
      <c r="CI12" s="32">
        <v>4.2</v>
      </c>
      <c r="CJ12" s="32">
        <v>2076</v>
      </c>
      <c r="CK12" s="32">
        <v>498</v>
      </c>
      <c r="CL12" s="32">
        <v>1287</v>
      </c>
      <c r="CM12" s="32">
        <v>1.8</v>
      </c>
      <c r="CN12" s="32">
        <v>1.8</v>
      </c>
      <c r="CO12" s="32">
        <v>1.8</v>
      </c>
      <c r="CP12" s="32">
        <v>0</v>
      </c>
      <c r="CQ12" s="32">
        <v>0</v>
      </c>
      <c r="CR12" s="32">
        <v>7.11</v>
      </c>
    </row>
    <row r="13" spans="1:96" s="32" customFormat="1" ht="24">
      <c r="A13" s="32" t="str">
        <f>"17/4"</f>
        <v>17/4</v>
      </c>
      <c r="B13" s="33" t="s">
        <v>95</v>
      </c>
      <c r="C13" s="34" t="str">
        <f>"150"</f>
        <v>150</v>
      </c>
      <c r="D13" s="34">
        <v>3.75</v>
      </c>
      <c r="E13" s="34">
        <v>2.25</v>
      </c>
      <c r="F13" s="34">
        <v>4.8899999999999997</v>
      </c>
      <c r="G13" s="34">
        <v>0.38</v>
      </c>
      <c r="H13" s="34">
        <v>19.809999999999999</v>
      </c>
      <c r="I13" s="34">
        <v>137.11874175</v>
      </c>
      <c r="J13" s="35">
        <v>3.35</v>
      </c>
      <c r="K13" s="35">
        <v>0.08</v>
      </c>
      <c r="L13" s="35">
        <v>0</v>
      </c>
      <c r="M13" s="35">
        <v>0</v>
      </c>
      <c r="N13" s="35">
        <v>6.92</v>
      </c>
      <c r="O13" s="35">
        <v>12.31</v>
      </c>
      <c r="P13" s="35">
        <v>0.57999999999999996</v>
      </c>
      <c r="Q13" s="35">
        <v>0</v>
      </c>
      <c r="R13" s="35">
        <v>0</v>
      </c>
      <c r="S13" s="35">
        <v>0.08</v>
      </c>
      <c r="T13" s="35">
        <v>1.51</v>
      </c>
      <c r="U13" s="35">
        <v>331.35</v>
      </c>
      <c r="V13" s="35">
        <v>124.65</v>
      </c>
      <c r="W13" s="35">
        <v>86.86</v>
      </c>
      <c r="X13" s="35">
        <v>20.309999999999999</v>
      </c>
      <c r="Y13" s="35">
        <v>92.77</v>
      </c>
      <c r="Z13" s="35">
        <v>0.39</v>
      </c>
      <c r="AA13" s="35">
        <v>18.18</v>
      </c>
      <c r="AB13" s="35">
        <v>16.440000000000001</v>
      </c>
      <c r="AC13" s="35">
        <v>33.950000000000003</v>
      </c>
      <c r="AD13" s="35">
        <v>0.11</v>
      </c>
      <c r="AE13" s="35">
        <v>0.05</v>
      </c>
      <c r="AF13" s="35">
        <v>0.1</v>
      </c>
      <c r="AG13" s="35">
        <v>0.31</v>
      </c>
      <c r="AH13" s="35">
        <v>1.37</v>
      </c>
      <c r="AI13" s="35">
        <v>0.4</v>
      </c>
      <c r="AJ13" s="35">
        <v>0</v>
      </c>
      <c r="AK13" s="35">
        <v>199.56</v>
      </c>
      <c r="AL13" s="35">
        <v>185.46</v>
      </c>
      <c r="AM13" s="35">
        <v>385.68</v>
      </c>
      <c r="AN13" s="35">
        <v>211.06</v>
      </c>
      <c r="AO13" s="35">
        <v>93.69</v>
      </c>
      <c r="AP13" s="35">
        <v>151.54</v>
      </c>
      <c r="AQ13" s="35">
        <v>56.97</v>
      </c>
      <c r="AR13" s="35">
        <v>190.58</v>
      </c>
      <c r="AS13" s="35">
        <v>125.88</v>
      </c>
      <c r="AT13" s="35">
        <v>87.81</v>
      </c>
      <c r="AU13" s="35">
        <v>109.52</v>
      </c>
      <c r="AV13" s="35">
        <v>39.369999999999997</v>
      </c>
      <c r="AW13" s="35">
        <v>57.95</v>
      </c>
      <c r="AX13" s="35">
        <v>304.07</v>
      </c>
      <c r="AY13" s="35">
        <v>0</v>
      </c>
      <c r="AZ13" s="35">
        <v>99.41</v>
      </c>
      <c r="BA13" s="35">
        <v>91.09</v>
      </c>
      <c r="BB13" s="35">
        <v>196.26</v>
      </c>
      <c r="BC13" s="35">
        <v>47.5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0.76</v>
      </c>
      <c r="BL13" s="35">
        <v>0</v>
      </c>
      <c r="BM13" s="35">
        <v>0.23</v>
      </c>
      <c r="BN13" s="35">
        <v>0</v>
      </c>
      <c r="BO13" s="35">
        <v>0</v>
      </c>
      <c r="BP13" s="35">
        <v>0</v>
      </c>
      <c r="BQ13" s="35">
        <v>0.05</v>
      </c>
      <c r="BR13" s="35">
        <v>0.08</v>
      </c>
      <c r="BS13" s="35">
        <v>0.66</v>
      </c>
      <c r="BT13" s="35">
        <v>0</v>
      </c>
      <c r="BU13" s="35">
        <v>0</v>
      </c>
      <c r="BV13" s="35">
        <v>0.21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123.8</v>
      </c>
      <c r="CC13" s="34">
        <v>16.309999999999999</v>
      </c>
      <c r="CE13" s="32">
        <v>20.92</v>
      </c>
      <c r="CG13" s="32">
        <v>31.03</v>
      </c>
      <c r="CH13" s="32">
        <v>14.66</v>
      </c>
      <c r="CI13" s="32">
        <v>22.84</v>
      </c>
      <c r="CJ13" s="32">
        <v>1032.56</v>
      </c>
      <c r="CK13" s="32">
        <v>454.22</v>
      </c>
      <c r="CL13" s="32">
        <v>743.39</v>
      </c>
      <c r="CM13" s="32">
        <v>19.63</v>
      </c>
      <c r="CN13" s="32">
        <v>8.65</v>
      </c>
      <c r="CO13" s="32">
        <v>14.14</v>
      </c>
      <c r="CP13" s="32">
        <v>3.75</v>
      </c>
      <c r="CQ13" s="32">
        <v>0.75</v>
      </c>
      <c r="CR13" s="32">
        <v>9.8800000000000008</v>
      </c>
    </row>
    <row r="14" spans="1:96" s="32" customFormat="1">
      <c r="A14" s="32" t="str">
        <f>"2"</f>
        <v>2</v>
      </c>
      <c r="B14" s="33" t="s">
        <v>96</v>
      </c>
      <c r="C14" s="34" t="str">
        <f>"33,9"</f>
        <v>33,9</v>
      </c>
      <c r="D14" s="34">
        <v>2.2400000000000002</v>
      </c>
      <c r="E14" s="34">
        <v>0</v>
      </c>
      <c r="F14" s="34">
        <v>0.22</v>
      </c>
      <c r="G14" s="34">
        <v>0.22</v>
      </c>
      <c r="H14" s="34">
        <v>15.9</v>
      </c>
      <c r="I14" s="34">
        <v>75.902438999999973</v>
      </c>
      <c r="J14" s="35">
        <v>0</v>
      </c>
      <c r="K14" s="35">
        <v>0</v>
      </c>
      <c r="L14" s="35">
        <v>0</v>
      </c>
      <c r="M14" s="35">
        <v>0</v>
      </c>
      <c r="N14" s="35">
        <v>0.37</v>
      </c>
      <c r="O14" s="35">
        <v>15.46</v>
      </c>
      <c r="P14" s="35">
        <v>7.0000000000000007E-2</v>
      </c>
      <c r="Q14" s="35">
        <v>0</v>
      </c>
      <c r="R14" s="35">
        <v>0</v>
      </c>
      <c r="S14" s="35">
        <v>0</v>
      </c>
      <c r="T14" s="35">
        <v>0.61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108.24</v>
      </c>
      <c r="AL14" s="35">
        <v>112.66</v>
      </c>
      <c r="AM14" s="35">
        <v>172.53</v>
      </c>
      <c r="AN14" s="35">
        <v>57.22</v>
      </c>
      <c r="AO14" s="35">
        <v>33.92</v>
      </c>
      <c r="AP14" s="35">
        <v>67.83</v>
      </c>
      <c r="AQ14" s="35">
        <v>25.66</v>
      </c>
      <c r="AR14" s="35">
        <v>122.69</v>
      </c>
      <c r="AS14" s="35">
        <v>76.09</v>
      </c>
      <c r="AT14" s="35">
        <v>106.17</v>
      </c>
      <c r="AU14" s="35">
        <v>87.59</v>
      </c>
      <c r="AV14" s="35">
        <v>46.01</v>
      </c>
      <c r="AW14" s="35">
        <v>81.400000000000006</v>
      </c>
      <c r="AX14" s="35">
        <v>680.7</v>
      </c>
      <c r="AY14" s="35">
        <v>0</v>
      </c>
      <c r="AZ14" s="35">
        <v>221.79</v>
      </c>
      <c r="BA14" s="35">
        <v>96.44</v>
      </c>
      <c r="BB14" s="35">
        <v>64</v>
      </c>
      <c r="BC14" s="35">
        <v>50.73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0.02</v>
      </c>
      <c r="BT14" s="35">
        <v>0</v>
      </c>
      <c r="BU14" s="35">
        <v>0</v>
      </c>
      <c r="BV14" s="35">
        <v>0.09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13.25</v>
      </c>
      <c r="CC14" s="34">
        <v>1.9</v>
      </c>
      <c r="CE14" s="32">
        <v>0</v>
      </c>
      <c r="CG14" s="32">
        <v>0</v>
      </c>
      <c r="CH14" s="32">
        <v>0</v>
      </c>
      <c r="CI14" s="32">
        <v>0</v>
      </c>
      <c r="CJ14" s="32">
        <v>731.37</v>
      </c>
      <c r="CK14" s="32">
        <v>281.77</v>
      </c>
      <c r="CL14" s="32">
        <v>506.57</v>
      </c>
      <c r="CM14" s="32">
        <v>5.85</v>
      </c>
      <c r="CN14" s="32">
        <v>5.85</v>
      </c>
      <c r="CO14" s="32">
        <v>5.85</v>
      </c>
      <c r="CP14" s="32">
        <v>0</v>
      </c>
      <c r="CQ14" s="32">
        <v>0</v>
      </c>
      <c r="CR14" s="32">
        <v>1.58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2.4300000000000002</v>
      </c>
      <c r="E15" s="30">
        <v>2.13</v>
      </c>
      <c r="F15" s="30">
        <v>2.64</v>
      </c>
      <c r="G15" s="30">
        <v>7.0000000000000007E-2</v>
      </c>
      <c r="H15" s="30">
        <v>8.34</v>
      </c>
      <c r="I15" s="30">
        <v>65.424400000000006</v>
      </c>
      <c r="J15" s="31">
        <v>1.65</v>
      </c>
      <c r="K15" s="31">
        <v>0</v>
      </c>
      <c r="L15" s="31">
        <v>0</v>
      </c>
      <c r="M15" s="31">
        <v>0</v>
      </c>
      <c r="N15" s="31">
        <v>8.34</v>
      </c>
      <c r="O15" s="31">
        <v>0</v>
      </c>
      <c r="P15" s="31">
        <v>0</v>
      </c>
      <c r="Q15" s="31">
        <v>0</v>
      </c>
      <c r="R15" s="31">
        <v>0</v>
      </c>
      <c r="S15" s="31">
        <v>0.08</v>
      </c>
      <c r="T15" s="31">
        <v>0.53</v>
      </c>
      <c r="U15" s="31">
        <v>37.17</v>
      </c>
      <c r="V15" s="31">
        <v>108.55</v>
      </c>
      <c r="W15" s="31">
        <v>87.45</v>
      </c>
      <c r="X15" s="31">
        <v>9.98</v>
      </c>
      <c r="Y15" s="31">
        <v>62.78</v>
      </c>
      <c r="Z15" s="31">
        <v>0.09</v>
      </c>
      <c r="AA15" s="31">
        <v>22.5</v>
      </c>
      <c r="AB15" s="31">
        <v>13.5</v>
      </c>
      <c r="AC15" s="31">
        <v>24.75</v>
      </c>
      <c r="AD15" s="31">
        <v>0.08</v>
      </c>
      <c r="AE15" s="31">
        <v>0.03</v>
      </c>
      <c r="AF15" s="31">
        <v>0.1</v>
      </c>
      <c r="AG15" s="31">
        <v>0.06</v>
      </c>
      <c r="AH15" s="31">
        <v>0.6</v>
      </c>
      <c r="AI15" s="31">
        <v>0.39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201.22</v>
      </c>
      <c r="CC15" s="30">
        <v>10.48</v>
      </c>
      <c r="CE15" s="28">
        <v>24.75</v>
      </c>
      <c r="CG15" s="28">
        <v>6.75</v>
      </c>
      <c r="CH15" s="28">
        <v>6.75</v>
      </c>
      <c r="CI15" s="28">
        <v>6.75</v>
      </c>
      <c r="CJ15" s="28">
        <v>431.25</v>
      </c>
      <c r="CK15" s="28">
        <v>157.5</v>
      </c>
      <c r="CL15" s="28">
        <v>294.38</v>
      </c>
      <c r="CM15" s="28">
        <v>1.5</v>
      </c>
      <c r="CN15" s="28">
        <v>1.5</v>
      </c>
      <c r="CO15" s="28">
        <v>1.5</v>
      </c>
      <c r="CP15" s="28">
        <v>5</v>
      </c>
      <c r="CQ15" s="28">
        <v>0</v>
      </c>
      <c r="CR15" s="28">
        <v>6.35</v>
      </c>
    </row>
    <row r="16" spans="1:96" s="36" customFormat="1" ht="11.4">
      <c r="B16" s="37" t="s">
        <v>98</v>
      </c>
      <c r="C16" s="38"/>
      <c r="D16" s="38">
        <v>27.47</v>
      </c>
      <c r="E16" s="38">
        <v>22.75</v>
      </c>
      <c r="F16" s="38">
        <v>19.899999999999999</v>
      </c>
      <c r="G16" s="38">
        <v>1.69</v>
      </c>
      <c r="H16" s="38">
        <v>74.14</v>
      </c>
      <c r="I16" s="38">
        <v>582.91999999999996</v>
      </c>
      <c r="J16" s="39">
        <v>11.79</v>
      </c>
      <c r="K16" s="39">
        <v>0.73</v>
      </c>
      <c r="L16" s="39">
        <v>0</v>
      </c>
      <c r="M16" s="39">
        <v>0</v>
      </c>
      <c r="N16" s="39">
        <v>41.27</v>
      </c>
      <c r="O16" s="39">
        <v>32</v>
      </c>
      <c r="P16" s="39">
        <v>0.87</v>
      </c>
      <c r="Q16" s="39">
        <v>0</v>
      </c>
      <c r="R16" s="39">
        <v>0</v>
      </c>
      <c r="S16" s="39">
        <v>1.39</v>
      </c>
      <c r="T16" s="39">
        <v>4.7</v>
      </c>
      <c r="U16" s="39">
        <v>621.45000000000005</v>
      </c>
      <c r="V16" s="39">
        <v>450.39</v>
      </c>
      <c r="W16" s="39">
        <v>408.76</v>
      </c>
      <c r="X16" s="39">
        <v>61.28</v>
      </c>
      <c r="Y16" s="39">
        <v>405.88</v>
      </c>
      <c r="Z16" s="39">
        <v>1.05</v>
      </c>
      <c r="AA16" s="39">
        <v>108.38</v>
      </c>
      <c r="AB16" s="39">
        <v>66.66</v>
      </c>
      <c r="AC16" s="39">
        <v>135.94</v>
      </c>
      <c r="AD16" s="39">
        <v>0.99</v>
      </c>
      <c r="AE16" s="39">
        <v>0.14000000000000001</v>
      </c>
      <c r="AF16" s="39">
        <v>0.55000000000000004</v>
      </c>
      <c r="AG16" s="39">
        <v>0.85</v>
      </c>
      <c r="AH16" s="39">
        <v>6.45</v>
      </c>
      <c r="AI16" s="39">
        <v>1.32</v>
      </c>
      <c r="AJ16" s="39">
        <v>0</v>
      </c>
      <c r="AK16" s="39">
        <v>1255.3699999999999</v>
      </c>
      <c r="AL16" s="39">
        <v>1091.92</v>
      </c>
      <c r="AM16" s="39">
        <v>1962.66</v>
      </c>
      <c r="AN16" s="39">
        <v>1393.09</v>
      </c>
      <c r="AO16" s="39">
        <v>548.19000000000005</v>
      </c>
      <c r="AP16" s="39">
        <v>936.75</v>
      </c>
      <c r="AQ16" s="39">
        <v>315.29000000000002</v>
      </c>
      <c r="AR16" s="39">
        <v>1148.6300000000001</v>
      </c>
      <c r="AS16" s="39">
        <v>342.65</v>
      </c>
      <c r="AT16" s="39">
        <v>345.49</v>
      </c>
      <c r="AU16" s="39">
        <v>462.46</v>
      </c>
      <c r="AV16" s="39">
        <v>566.59</v>
      </c>
      <c r="AW16" s="39">
        <v>238.43</v>
      </c>
      <c r="AX16" s="39">
        <v>1789.93</v>
      </c>
      <c r="AY16" s="39">
        <v>0.53</v>
      </c>
      <c r="AZ16" s="39">
        <v>650.78</v>
      </c>
      <c r="BA16" s="39">
        <v>397.68</v>
      </c>
      <c r="BB16" s="39">
        <v>1174.45</v>
      </c>
      <c r="BC16" s="39">
        <v>208.7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0.85</v>
      </c>
      <c r="BL16" s="39">
        <v>0</v>
      </c>
      <c r="BM16" s="39">
        <v>0.27</v>
      </c>
      <c r="BN16" s="39">
        <v>0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1.65</v>
      </c>
      <c r="BT16" s="39">
        <v>0</v>
      </c>
      <c r="BU16" s="39">
        <v>0</v>
      </c>
      <c r="BV16" s="39">
        <v>0.92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420.06</v>
      </c>
      <c r="CC16" s="38">
        <f>SUM($CC$10:$CC$15)</f>
        <v>82.68</v>
      </c>
      <c r="CD16" s="36">
        <f>$I$16/$I$49*100</f>
        <v>20.688529244747304</v>
      </c>
      <c r="CE16" s="36">
        <v>119.49</v>
      </c>
      <c r="CG16" s="36">
        <v>75.790000000000006</v>
      </c>
      <c r="CH16" s="36">
        <v>46.43</v>
      </c>
      <c r="CI16" s="36">
        <v>61.11</v>
      </c>
      <c r="CJ16" s="36">
        <v>5200.03</v>
      </c>
      <c r="CK16" s="36">
        <v>2059.56</v>
      </c>
      <c r="CL16" s="36">
        <v>3629.79</v>
      </c>
      <c r="CM16" s="36">
        <v>49.15</v>
      </c>
      <c r="CN16" s="36">
        <v>32.74</v>
      </c>
      <c r="CO16" s="36">
        <v>40.94</v>
      </c>
      <c r="CP16" s="36">
        <v>15.25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"10/1"</f>
        <v>10/1</v>
      </c>
      <c r="B18" s="33" t="s">
        <v>100</v>
      </c>
      <c r="C18" s="34" t="str">
        <f>"40"</f>
        <v>40</v>
      </c>
      <c r="D18" s="34">
        <v>0.86</v>
      </c>
      <c r="E18" s="34">
        <v>0</v>
      </c>
      <c r="F18" s="34">
        <v>0.16</v>
      </c>
      <c r="G18" s="34">
        <v>0.16</v>
      </c>
      <c r="H18" s="34">
        <v>4.59</v>
      </c>
      <c r="I18" s="34">
        <v>23.029999999999998</v>
      </c>
      <c r="J18" s="35">
        <v>0</v>
      </c>
      <c r="K18" s="35">
        <v>0</v>
      </c>
      <c r="L18" s="35">
        <v>0</v>
      </c>
      <c r="M18" s="35">
        <v>0</v>
      </c>
      <c r="N18" s="35">
        <v>0.74</v>
      </c>
      <c r="O18" s="35">
        <v>3.65</v>
      </c>
      <c r="P18" s="35">
        <v>0.2</v>
      </c>
      <c r="Q18" s="35">
        <v>0</v>
      </c>
      <c r="R18" s="35">
        <v>0</v>
      </c>
      <c r="S18" s="35">
        <v>0</v>
      </c>
      <c r="T18" s="35">
        <v>0.55000000000000004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34.799999999999997</v>
      </c>
      <c r="CC18" s="34">
        <v>23.23</v>
      </c>
      <c r="CE18" s="32">
        <v>0</v>
      </c>
      <c r="CG18" s="32">
        <v>4.8</v>
      </c>
      <c r="CH18" s="32">
        <v>1.2</v>
      </c>
      <c r="CI18" s="32">
        <v>3</v>
      </c>
      <c r="CJ18" s="32">
        <v>120</v>
      </c>
      <c r="CK18" s="32">
        <v>54.6</v>
      </c>
      <c r="CL18" s="32">
        <v>87.3</v>
      </c>
      <c r="CM18" s="32">
        <v>18</v>
      </c>
      <c r="CN18" s="32">
        <v>12</v>
      </c>
      <c r="CO18" s="32">
        <v>15</v>
      </c>
      <c r="CP18" s="32">
        <v>0</v>
      </c>
      <c r="CQ18" s="32">
        <v>0</v>
      </c>
      <c r="CR18" s="32">
        <v>14.08</v>
      </c>
    </row>
    <row r="19" spans="1:96" s="32" customFormat="1" ht="24">
      <c r="A19" s="32" t="str">
        <f>"18/2"</f>
        <v>18/2</v>
      </c>
      <c r="B19" s="33" t="s">
        <v>101</v>
      </c>
      <c r="C19" s="34" t="str">
        <f>"200"</f>
        <v>200</v>
      </c>
      <c r="D19" s="34">
        <v>2.56</v>
      </c>
      <c r="E19" s="34">
        <v>0</v>
      </c>
      <c r="F19" s="34">
        <v>1.96</v>
      </c>
      <c r="G19" s="34">
        <v>1.96</v>
      </c>
      <c r="H19" s="34">
        <v>18.88</v>
      </c>
      <c r="I19" s="34">
        <v>101.9141286</v>
      </c>
      <c r="J19" s="35">
        <v>0.28000000000000003</v>
      </c>
      <c r="K19" s="35">
        <v>1.04</v>
      </c>
      <c r="L19" s="35">
        <v>0</v>
      </c>
      <c r="M19" s="35">
        <v>0</v>
      </c>
      <c r="N19" s="35">
        <v>2.02</v>
      </c>
      <c r="O19" s="35">
        <v>15.34</v>
      </c>
      <c r="P19" s="35">
        <v>1.52</v>
      </c>
      <c r="Q19" s="35">
        <v>0</v>
      </c>
      <c r="R19" s="35">
        <v>0</v>
      </c>
      <c r="S19" s="35">
        <v>0.15</v>
      </c>
      <c r="T19" s="35">
        <v>1.63</v>
      </c>
      <c r="U19" s="35">
        <v>311.93</v>
      </c>
      <c r="V19" s="35">
        <v>358.15</v>
      </c>
      <c r="W19" s="35">
        <v>14.63</v>
      </c>
      <c r="X19" s="35">
        <v>18.350000000000001</v>
      </c>
      <c r="Y19" s="35">
        <v>47.75</v>
      </c>
      <c r="Z19" s="35">
        <v>0.8</v>
      </c>
      <c r="AA19" s="35">
        <v>0</v>
      </c>
      <c r="AB19" s="35">
        <v>1046.8800000000001</v>
      </c>
      <c r="AC19" s="35">
        <v>193.68</v>
      </c>
      <c r="AD19" s="35">
        <v>0.99</v>
      </c>
      <c r="AE19" s="35">
        <v>0.08</v>
      </c>
      <c r="AF19" s="35">
        <v>0.05</v>
      </c>
      <c r="AG19" s="35">
        <v>0.81</v>
      </c>
      <c r="AH19" s="35">
        <v>1.49</v>
      </c>
      <c r="AI19" s="35">
        <v>4.9000000000000004</v>
      </c>
      <c r="AJ19" s="35">
        <v>0</v>
      </c>
      <c r="AK19" s="35">
        <v>72.62</v>
      </c>
      <c r="AL19" s="35">
        <v>75.38</v>
      </c>
      <c r="AM19" s="35">
        <v>125.51</v>
      </c>
      <c r="AN19" s="35">
        <v>65.66</v>
      </c>
      <c r="AO19" s="35">
        <v>24.2</v>
      </c>
      <c r="AP19" s="35">
        <v>61.15</v>
      </c>
      <c r="AQ19" s="35">
        <v>23.37</v>
      </c>
      <c r="AR19" s="35">
        <v>83.73</v>
      </c>
      <c r="AS19" s="35">
        <v>74.84</v>
      </c>
      <c r="AT19" s="35">
        <v>138.22999999999999</v>
      </c>
      <c r="AU19" s="35">
        <v>90.77</v>
      </c>
      <c r="AV19" s="35">
        <v>32.29</v>
      </c>
      <c r="AW19" s="35">
        <v>66.03</v>
      </c>
      <c r="AX19" s="35">
        <v>501.74</v>
      </c>
      <c r="AY19" s="35">
        <v>0</v>
      </c>
      <c r="AZ19" s="35">
        <v>132.35</v>
      </c>
      <c r="BA19" s="35">
        <v>76.239999999999995</v>
      </c>
      <c r="BB19" s="35">
        <v>47.32</v>
      </c>
      <c r="BC19" s="35">
        <v>31.54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0.16</v>
      </c>
      <c r="BL19" s="35">
        <v>0</v>
      </c>
      <c r="BM19" s="35">
        <v>7.0000000000000007E-2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0.46</v>
      </c>
      <c r="BT19" s="35">
        <v>0</v>
      </c>
      <c r="BU19" s="35">
        <v>0</v>
      </c>
      <c r="BV19" s="35">
        <v>1.02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208.84</v>
      </c>
      <c r="CC19" s="34">
        <v>7.8</v>
      </c>
      <c r="CE19" s="32">
        <v>174.48</v>
      </c>
      <c r="CG19" s="32">
        <v>38.69</v>
      </c>
      <c r="CH19" s="32">
        <v>22.64</v>
      </c>
      <c r="CI19" s="32">
        <v>30.67</v>
      </c>
      <c r="CJ19" s="32">
        <v>721.62</v>
      </c>
      <c r="CK19" s="32">
        <v>443.94</v>
      </c>
      <c r="CL19" s="32">
        <v>582.78</v>
      </c>
      <c r="CM19" s="32">
        <v>43.82</v>
      </c>
      <c r="CN19" s="32">
        <v>21.85</v>
      </c>
      <c r="CO19" s="32">
        <v>32.83</v>
      </c>
      <c r="CP19" s="32">
        <v>0</v>
      </c>
      <c r="CQ19" s="32">
        <v>0.8</v>
      </c>
      <c r="CR19" s="32">
        <v>4.7300000000000004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18.559999999999999</v>
      </c>
      <c r="CE20" s="32">
        <v>24.43</v>
      </c>
      <c r="CG20" s="32">
        <v>51.45</v>
      </c>
      <c r="CH20" s="32">
        <v>29.55</v>
      </c>
      <c r="CI20" s="32">
        <v>40.5</v>
      </c>
      <c r="CJ20" s="32">
        <v>805.08</v>
      </c>
      <c r="CK20" s="32">
        <v>707.93</v>
      </c>
      <c r="CL20" s="32">
        <v>756.51</v>
      </c>
      <c r="CM20" s="32">
        <v>32.549999999999997</v>
      </c>
      <c r="CN20" s="32">
        <v>4.79</v>
      </c>
      <c r="CO20" s="32">
        <v>18.670000000000002</v>
      </c>
      <c r="CP20" s="32">
        <v>0</v>
      </c>
      <c r="CQ20" s="32">
        <v>0.75</v>
      </c>
      <c r="CR20" s="32">
        <v>11.25</v>
      </c>
    </row>
    <row r="21" spans="1:96" s="32" customFormat="1" ht="24">
      <c r="A21" s="32" t="str">
        <f>"48/9"</f>
        <v>48/9</v>
      </c>
      <c r="B21" s="33" t="s">
        <v>103</v>
      </c>
      <c r="C21" s="34" t="str">
        <f>"100"</f>
        <v>100</v>
      </c>
      <c r="D21" s="34">
        <v>8.1</v>
      </c>
      <c r="E21" s="34">
        <v>7.31</v>
      </c>
      <c r="F21" s="34">
        <v>8.1199999999999992</v>
      </c>
      <c r="G21" s="34">
        <v>0.91</v>
      </c>
      <c r="H21" s="34">
        <v>8.86</v>
      </c>
      <c r="I21" s="34">
        <v>139.72216910576924</v>
      </c>
      <c r="J21" s="35">
        <v>4.63</v>
      </c>
      <c r="K21" s="35">
        <v>0.54</v>
      </c>
      <c r="L21" s="35">
        <v>0</v>
      </c>
      <c r="M21" s="35">
        <v>0</v>
      </c>
      <c r="N21" s="35">
        <v>1.96</v>
      </c>
      <c r="O21" s="35">
        <v>5.89</v>
      </c>
      <c r="P21" s="35">
        <v>1.01</v>
      </c>
      <c r="Q21" s="35">
        <v>0</v>
      </c>
      <c r="R21" s="35">
        <v>0</v>
      </c>
      <c r="S21" s="35">
        <v>0.22</v>
      </c>
      <c r="T21" s="35">
        <v>1.1299999999999999</v>
      </c>
      <c r="U21" s="35">
        <v>155.18</v>
      </c>
      <c r="V21" s="35">
        <v>213.68</v>
      </c>
      <c r="W21" s="35">
        <v>30.62</v>
      </c>
      <c r="X21" s="35">
        <v>16.38</v>
      </c>
      <c r="Y21" s="35">
        <v>84.05</v>
      </c>
      <c r="Z21" s="35">
        <v>1.1399999999999999</v>
      </c>
      <c r="AA21" s="35">
        <v>12.63</v>
      </c>
      <c r="AB21" s="35">
        <v>14.16</v>
      </c>
      <c r="AC21" s="35">
        <v>26.83</v>
      </c>
      <c r="AD21" s="35">
        <v>0.66</v>
      </c>
      <c r="AE21" s="35">
        <v>0.03</v>
      </c>
      <c r="AF21" s="35">
        <v>7.0000000000000007E-2</v>
      </c>
      <c r="AG21" s="35">
        <v>1.43</v>
      </c>
      <c r="AH21" s="35">
        <v>3.95</v>
      </c>
      <c r="AI21" s="35">
        <v>1.67</v>
      </c>
      <c r="AJ21" s="35">
        <v>0</v>
      </c>
      <c r="AK21" s="35">
        <v>513.69000000000005</v>
      </c>
      <c r="AL21" s="35">
        <v>393.32</v>
      </c>
      <c r="AM21" s="35">
        <v>745.23</v>
      </c>
      <c r="AN21" s="35">
        <v>742.89</v>
      </c>
      <c r="AO21" s="35">
        <v>225.57</v>
      </c>
      <c r="AP21" s="35">
        <v>397.11</v>
      </c>
      <c r="AQ21" s="35">
        <v>107.85</v>
      </c>
      <c r="AR21" s="35">
        <v>407.2</v>
      </c>
      <c r="AS21" s="35">
        <v>540.35</v>
      </c>
      <c r="AT21" s="35">
        <v>536.73</v>
      </c>
      <c r="AU21" s="35">
        <v>897.85</v>
      </c>
      <c r="AV21" s="35">
        <v>333.82</v>
      </c>
      <c r="AW21" s="35">
        <v>455.11</v>
      </c>
      <c r="AX21" s="35">
        <v>1603.92</v>
      </c>
      <c r="AY21" s="35">
        <v>96.4</v>
      </c>
      <c r="AZ21" s="35">
        <v>376.96</v>
      </c>
      <c r="BA21" s="35">
        <v>414.01</v>
      </c>
      <c r="BB21" s="35">
        <v>336.28</v>
      </c>
      <c r="BC21" s="35">
        <v>139.94</v>
      </c>
      <c r="BD21" s="35">
        <v>0.04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0.13</v>
      </c>
      <c r="BJ21" s="35">
        <v>0</v>
      </c>
      <c r="BK21" s="35">
        <v>0.43</v>
      </c>
      <c r="BL21" s="35">
        <v>0</v>
      </c>
      <c r="BM21" s="35">
        <v>0.14000000000000001</v>
      </c>
      <c r="BN21" s="35">
        <v>0</v>
      </c>
      <c r="BO21" s="35">
        <v>0</v>
      </c>
      <c r="BP21" s="35">
        <v>0</v>
      </c>
      <c r="BQ21" s="35">
        <v>0.03</v>
      </c>
      <c r="BR21" s="35">
        <v>0.04</v>
      </c>
      <c r="BS21" s="35">
        <v>0.48</v>
      </c>
      <c r="BT21" s="35">
        <v>0</v>
      </c>
      <c r="BU21" s="35">
        <v>0</v>
      </c>
      <c r="BV21" s="35">
        <v>0.5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113.94</v>
      </c>
      <c r="CC21" s="34">
        <v>39.24</v>
      </c>
      <c r="CE21" s="32">
        <v>14.99</v>
      </c>
      <c r="CG21" s="32">
        <v>20.41</v>
      </c>
      <c r="CH21" s="32">
        <v>10.199999999999999</v>
      </c>
      <c r="CI21" s="32">
        <v>15.3</v>
      </c>
      <c r="CJ21" s="32">
        <v>840.21</v>
      </c>
      <c r="CK21" s="32">
        <v>287.06</v>
      </c>
      <c r="CL21" s="32">
        <v>563.64</v>
      </c>
      <c r="CM21" s="32">
        <v>18.43</v>
      </c>
      <c r="CN21" s="32">
        <v>13.82</v>
      </c>
      <c r="CO21" s="32">
        <v>16.149999999999999</v>
      </c>
      <c r="CP21" s="32">
        <v>0</v>
      </c>
      <c r="CQ21" s="32">
        <v>0.31</v>
      </c>
      <c r="CR21" s="32">
        <v>23.78</v>
      </c>
    </row>
    <row r="22" spans="1:96" s="32" customFormat="1">
      <c r="A22" s="32" t="str">
        <f>"2"</f>
        <v>2</v>
      </c>
      <c r="B22" s="33" t="s">
        <v>96</v>
      </c>
      <c r="C22" s="34" t="str">
        <f>"44,5"</f>
        <v>44,5</v>
      </c>
      <c r="D22" s="34">
        <v>2.94</v>
      </c>
      <c r="E22" s="34">
        <v>0</v>
      </c>
      <c r="F22" s="34">
        <v>0.28999999999999998</v>
      </c>
      <c r="G22" s="34">
        <v>0.28999999999999998</v>
      </c>
      <c r="H22" s="34">
        <v>20.87</v>
      </c>
      <c r="I22" s="34">
        <v>99.635944999999992</v>
      </c>
      <c r="J22" s="35">
        <v>0</v>
      </c>
      <c r="K22" s="35">
        <v>0</v>
      </c>
      <c r="L22" s="35">
        <v>0</v>
      </c>
      <c r="M22" s="35">
        <v>0</v>
      </c>
      <c r="N22" s="35">
        <v>0.49</v>
      </c>
      <c r="O22" s="35">
        <v>20.29</v>
      </c>
      <c r="P22" s="35">
        <v>0.09</v>
      </c>
      <c r="Q22" s="35">
        <v>0</v>
      </c>
      <c r="R22" s="35">
        <v>0</v>
      </c>
      <c r="S22" s="35">
        <v>0</v>
      </c>
      <c r="T22" s="35">
        <v>0.8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142.08000000000001</v>
      </c>
      <c r="AL22" s="35">
        <v>147.88999999999999</v>
      </c>
      <c r="AM22" s="35">
        <v>226.48</v>
      </c>
      <c r="AN22" s="35">
        <v>75.11</v>
      </c>
      <c r="AO22" s="35">
        <v>44.52</v>
      </c>
      <c r="AP22" s="35">
        <v>89.04</v>
      </c>
      <c r="AQ22" s="35">
        <v>33.68</v>
      </c>
      <c r="AR22" s="35">
        <v>161.05000000000001</v>
      </c>
      <c r="AS22" s="35">
        <v>99.88</v>
      </c>
      <c r="AT22" s="35">
        <v>139.37</v>
      </c>
      <c r="AU22" s="35">
        <v>114.98</v>
      </c>
      <c r="AV22" s="35">
        <v>60.4</v>
      </c>
      <c r="AW22" s="35">
        <v>106.85</v>
      </c>
      <c r="AX22" s="35">
        <v>893.54</v>
      </c>
      <c r="AY22" s="35">
        <v>0</v>
      </c>
      <c r="AZ22" s="35">
        <v>291.14</v>
      </c>
      <c r="BA22" s="35">
        <v>126.6</v>
      </c>
      <c r="BB22" s="35">
        <v>84.01</v>
      </c>
      <c r="BC22" s="35">
        <v>66.59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17.399999999999999</v>
      </c>
      <c r="CC22" s="34">
        <v>2.4900000000000002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2.08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4.8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2.91</v>
      </c>
    </row>
    <row r="25" spans="1:96" s="36" customFormat="1" ht="11.4">
      <c r="B25" s="37" t="s">
        <v>106</v>
      </c>
      <c r="C25" s="38"/>
      <c r="D25" s="38">
        <v>19.920000000000002</v>
      </c>
      <c r="E25" s="38">
        <v>7.85</v>
      </c>
      <c r="F25" s="38">
        <v>14.49</v>
      </c>
      <c r="G25" s="38">
        <v>4.13</v>
      </c>
      <c r="H25" s="38">
        <v>101.89</v>
      </c>
      <c r="I25" s="38">
        <v>604.58000000000004</v>
      </c>
      <c r="J25" s="39">
        <v>7.25</v>
      </c>
      <c r="K25" s="39">
        <v>1.66</v>
      </c>
      <c r="L25" s="39">
        <v>0</v>
      </c>
      <c r="M25" s="39">
        <v>0</v>
      </c>
      <c r="N25" s="39">
        <v>21.89</v>
      </c>
      <c r="O25" s="39">
        <v>70.400000000000006</v>
      </c>
      <c r="P25" s="39">
        <v>9.6</v>
      </c>
      <c r="Q25" s="39">
        <v>0</v>
      </c>
      <c r="R25" s="39">
        <v>0</v>
      </c>
      <c r="S25" s="39">
        <v>1.1599999999999999</v>
      </c>
      <c r="T25" s="39">
        <v>7.83</v>
      </c>
      <c r="U25" s="39">
        <v>822.78</v>
      </c>
      <c r="V25" s="39">
        <v>1597.23</v>
      </c>
      <c r="W25" s="39">
        <v>119.13</v>
      </c>
      <c r="X25" s="39">
        <v>94.53</v>
      </c>
      <c r="Y25" s="39">
        <v>277.74</v>
      </c>
      <c r="Z25" s="39">
        <v>4.49</v>
      </c>
      <c r="AA25" s="39">
        <v>31.38</v>
      </c>
      <c r="AB25" s="39">
        <v>1726.15</v>
      </c>
      <c r="AC25" s="39">
        <v>362.36</v>
      </c>
      <c r="AD25" s="39">
        <v>3.2</v>
      </c>
      <c r="AE25" s="39">
        <v>0.28000000000000003</v>
      </c>
      <c r="AF25" s="39">
        <v>0.27</v>
      </c>
      <c r="AG25" s="39">
        <v>4.2300000000000004</v>
      </c>
      <c r="AH25" s="39">
        <v>9.1999999999999993</v>
      </c>
      <c r="AI25" s="39">
        <v>12.33</v>
      </c>
      <c r="AJ25" s="39">
        <v>0</v>
      </c>
      <c r="AK25" s="39">
        <v>855.4</v>
      </c>
      <c r="AL25" s="39">
        <v>747.64</v>
      </c>
      <c r="AM25" s="39">
        <v>1298.6300000000001</v>
      </c>
      <c r="AN25" s="39">
        <v>1046.3800000000001</v>
      </c>
      <c r="AO25" s="39">
        <v>339.5</v>
      </c>
      <c r="AP25" s="39">
        <v>663.04</v>
      </c>
      <c r="AQ25" s="39">
        <v>215.75</v>
      </c>
      <c r="AR25" s="39">
        <v>806.28</v>
      </c>
      <c r="AS25" s="39">
        <v>850.16</v>
      </c>
      <c r="AT25" s="39">
        <v>1078.67</v>
      </c>
      <c r="AU25" s="39">
        <v>1288.26</v>
      </c>
      <c r="AV25" s="39">
        <v>470.51</v>
      </c>
      <c r="AW25" s="39">
        <v>743.44</v>
      </c>
      <c r="AX25" s="39">
        <v>3592.24</v>
      </c>
      <c r="AY25" s="39">
        <v>96.4</v>
      </c>
      <c r="AZ25" s="39">
        <v>945.84</v>
      </c>
      <c r="BA25" s="39">
        <v>711.61</v>
      </c>
      <c r="BB25" s="39">
        <v>576.36</v>
      </c>
      <c r="BC25" s="39">
        <v>285.73</v>
      </c>
      <c r="BD25" s="39">
        <v>0.14000000000000001</v>
      </c>
      <c r="BE25" s="39">
        <v>0.06</v>
      </c>
      <c r="BF25" s="39">
        <v>0.03</v>
      </c>
      <c r="BG25" s="39">
        <v>0.08</v>
      </c>
      <c r="BH25" s="39">
        <v>0.09</v>
      </c>
      <c r="BI25" s="39">
        <v>0.42</v>
      </c>
      <c r="BJ25" s="39">
        <v>0</v>
      </c>
      <c r="BK25" s="39">
        <v>1.53</v>
      </c>
      <c r="BL25" s="39">
        <v>0</v>
      </c>
      <c r="BM25" s="39">
        <v>0.49</v>
      </c>
      <c r="BN25" s="39">
        <v>0.01</v>
      </c>
      <c r="BO25" s="39">
        <v>0.02</v>
      </c>
      <c r="BP25" s="39">
        <v>0</v>
      </c>
      <c r="BQ25" s="39">
        <v>0.08</v>
      </c>
      <c r="BR25" s="39">
        <v>0.14000000000000001</v>
      </c>
      <c r="BS25" s="39">
        <v>1.86</v>
      </c>
      <c r="BT25" s="39">
        <v>0</v>
      </c>
      <c r="BU25" s="39">
        <v>0</v>
      </c>
      <c r="BV25" s="39">
        <v>1.88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722.01</v>
      </c>
      <c r="CC25" s="38">
        <f>SUM($CC$17:$CC$24)</f>
        <v>97.28</v>
      </c>
      <c r="CD25" s="36">
        <f>$I$25/$I$49*100</f>
        <v>21.457268597387849</v>
      </c>
      <c r="CE25" s="36">
        <v>319.08</v>
      </c>
      <c r="CG25" s="36">
        <v>121.13</v>
      </c>
      <c r="CH25" s="36">
        <v>69.37</v>
      </c>
      <c r="CI25" s="36">
        <v>95.25</v>
      </c>
      <c r="CJ25" s="36">
        <v>4286.0200000000004</v>
      </c>
      <c r="CK25" s="36">
        <v>2187.3200000000002</v>
      </c>
      <c r="CL25" s="36">
        <v>3236.67</v>
      </c>
      <c r="CM25" s="36">
        <v>136.19999999999999</v>
      </c>
      <c r="CN25" s="36">
        <v>71.09</v>
      </c>
      <c r="CO25" s="36">
        <v>103.66</v>
      </c>
      <c r="CP25" s="36">
        <v>5</v>
      </c>
      <c r="CQ25" s="36">
        <v>1.86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11.04</v>
      </c>
      <c r="CE27" s="28">
        <v>0</v>
      </c>
      <c r="CG27" s="28">
        <v>4</v>
      </c>
      <c r="CH27" s="28">
        <v>4</v>
      </c>
      <c r="CI27" s="28">
        <v>4</v>
      </c>
      <c r="CJ27" s="28">
        <v>400</v>
      </c>
      <c r="CK27" s="28">
        <v>182</v>
      </c>
      <c r="CL27" s="28">
        <v>291</v>
      </c>
      <c r="CM27" s="28">
        <v>0.6</v>
      </c>
      <c r="CN27" s="28">
        <v>0.6</v>
      </c>
      <c r="CO27" s="28">
        <v>0.6</v>
      </c>
      <c r="CP27" s="28">
        <v>0</v>
      </c>
      <c r="CQ27" s="28">
        <v>0</v>
      </c>
      <c r="CR27" s="28">
        <v>9.1999999999999993</v>
      </c>
    </row>
    <row r="28" spans="1:96" s="36" customFormat="1" ht="11.4">
      <c r="B28" s="37" t="s">
        <v>109</v>
      </c>
      <c r="C28" s="38"/>
      <c r="D28" s="38">
        <v>1</v>
      </c>
      <c r="E28" s="38">
        <v>0</v>
      </c>
      <c r="F28" s="38">
        <v>0.2</v>
      </c>
      <c r="G28" s="38">
        <v>0</v>
      </c>
      <c r="H28" s="38">
        <v>20.6</v>
      </c>
      <c r="I28" s="38">
        <v>86.48</v>
      </c>
      <c r="J28" s="39">
        <v>0</v>
      </c>
      <c r="K28" s="39">
        <v>0</v>
      </c>
      <c r="L28" s="39">
        <v>0</v>
      </c>
      <c r="M28" s="39">
        <v>0</v>
      </c>
      <c r="N28" s="39">
        <v>19.8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</v>
      </c>
      <c r="AE28" s="39">
        <v>0.02</v>
      </c>
      <c r="AF28" s="39">
        <v>0.02</v>
      </c>
      <c r="AG28" s="39">
        <v>0.2</v>
      </c>
      <c r="AH28" s="39">
        <v>0.4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SUM($CC$26:$CC$27)</f>
        <v>11.04</v>
      </c>
      <c r="CD28" s="36">
        <f>$I$28/$I$49*100</f>
        <v>3.0692788188529248</v>
      </c>
      <c r="CE28" s="36">
        <v>0</v>
      </c>
      <c r="CG28" s="36">
        <v>4</v>
      </c>
      <c r="CH28" s="36">
        <v>4</v>
      </c>
      <c r="CI28" s="36">
        <v>4</v>
      </c>
      <c r="CJ28" s="36">
        <v>400</v>
      </c>
      <c r="CK28" s="36">
        <v>182</v>
      </c>
      <c r="CL28" s="36">
        <v>291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5" customFormat="1" ht="11.4">
      <c r="A29" s="85" t="s">
        <v>151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"8/5"</f>
        <v>8/5</v>
      </c>
      <c r="B31" s="33" t="s">
        <v>93</v>
      </c>
      <c r="C31" s="34" t="str">
        <f>"100"</f>
        <v>100</v>
      </c>
      <c r="D31" s="34">
        <v>16.899999999999999</v>
      </c>
      <c r="E31" s="34">
        <v>16.21</v>
      </c>
      <c r="F31" s="34">
        <v>9.6</v>
      </c>
      <c r="G31" s="34">
        <v>1.01</v>
      </c>
      <c r="H31" s="34">
        <v>13.43</v>
      </c>
      <c r="I31" s="34">
        <v>209.25449750000001</v>
      </c>
      <c r="J31" s="35">
        <v>5.22</v>
      </c>
      <c r="K31" s="35">
        <v>0.65</v>
      </c>
      <c r="L31" s="35">
        <v>0</v>
      </c>
      <c r="M31" s="35">
        <v>0</v>
      </c>
      <c r="N31" s="35">
        <v>8.98</v>
      </c>
      <c r="O31" s="35">
        <v>4.2300000000000004</v>
      </c>
      <c r="P31" s="35">
        <v>0.22</v>
      </c>
      <c r="Q31" s="35">
        <v>0</v>
      </c>
      <c r="R31" s="35">
        <v>0</v>
      </c>
      <c r="S31" s="35">
        <v>1.1200000000000001</v>
      </c>
      <c r="T31" s="35">
        <v>1.51</v>
      </c>
      <c r="U31" s="35">
        <v>213.92</v>
      </c>
      <c r="V31" s="35">
        <v>107.69</v>
      </c>
      <c r="W31" s="35">
        <v>142.36000000000001</v>
      </c>
      <c r="X31" s="35">
        <v>20.79</v>
      </c>
      <c r="Y31" s="35">
        <v>184.64</v>
      </c>
      <c r="Z31" s="35">
        <v>0.51</v>
      </c>
      <c r="AA31" s="35">
        <v>55.1</v>
      </c>
      <c r="AB31" s="35">
        <v>27.72</v>
      </c>
      <c r="AC31" s="35">
        <v>63.14</v>
      </c>
      <c r="AD31" s="35">
        <v>0.75</v>
      </c>
      <c r="AE31" s="35">
        <v>0.04</v>
      </c>
      <c r="AF31" s="35">
        <v>0.23</v>
      </c>
      <c r="AG31" s="35">
        <v>0.41</v>
      </c>
      <c r="AH31" s="35">
        <v>3.94</v>
      </c>
      <c r="AI31" s="35">
        <v>0.23</v>
      </c>
      <c r="AJ31" s="35">
        <v>0</v>
      </c>
      <c r="AK31" s="35">
        <v>811.67</v>
      </c>
      <c r="AL31" s="35">
        <v>668.39</v>
      </c>
      <c r="AM31" s="35">
        <v>1243.05</v>
      </c>
      <c r="AN31" s="35">
        <v>962.82</v>
      </c>
      <c r="AO31" s="35">
        <v>371.08</v>
      </c>
      <c r="AP31" s="35">
        <v>626.17999999999995</v>
      </c>
      <c r="AQ31" s="35">
        <v>204.16</v>
      </c>
      <c r="AR31" s="35">
        <v>739.37</v>
      </c>
      <c r="AS31" s="35">
        <v>69.88</v>
      </c>
      <c r="AT31" s="35">
        <v>79.510000000000005</v>
      </c>
      <c r="AU31" s="35">
        <v>106.34</v>
      </c>
      <c r="AV31" s="35">
        <v>430.21</v>
      </c>
      <c r="AW31" s="35">
        <v>57.08</v>
      </c>
      <c r="AX31" s="35">
        <v>327.86</v>
      </c>
      <c r="AY31" s="35">
        <v>0.53</v>
      </c>
      <c r="AZ31" s="35">
        <v>95.59</v>
      </c>
      <c r="BA31" s="35">
        <v>84.75</v>
      </c>
      <c r="BB31" s="35">
        <v>812.79</v>
      </c>
      <c r="BC31" s="35">
        <v>89.78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0.06</v>
      </c>
      <c r="BL31" s="35">
        <v>0</v>
      </c>
      <c r="BM31" s="35">
        <v>0.04</v>
      </c>
      <c r="BN31" s="35">
        <v>0</v>
      </c>
      <c r="BO31" s="35">
        <v>0.01</v>
      </c>
      <c r="BP31" s="35">
        <v>0</v>
      </c>
      <c r="BQ31" s="35">
        <v>0</v>
      </c>
      <c r="BR31" s="35">
        <v>0</v>
      </c>
      <c r="BS31" s="35">
        <v>0.23</v>
      </c>
      <c r="BT31" s="35">
        <v>0</v>
      </c>
      <c r="BU31" s="35">
        <v>0</v>
      </c>
      <c r="BV31" s="35">
        <v>0.56000000000000005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73.81</v>
      </c>
      <c r="CC31" s="34">
        <v>45.46</v>
      </c>
      <c r="CE31" s="32">
        <v>59.72</v>
      </c>
      <c r="CG31" s="32">
        <v>33.82</v>
      </c>
      <c r="CH31" s="32">
        <v>20.83</v>
      </c>
      <c r="CI31" s="32">
        <v>27.32</v>
      </c>
      <c r="CJ31" s="32">
        <v>928.85</v>
      </c>
      <c r="CK31" s="32">
        <v>668.07</v>
      </c>
      <c r="CL31" s="32">
        <v>798.46</v>
      </c>
      <c r="CM31" s="32">
        <v>20.37</v>
      </c>
      <c r="CN31" s="32">
        <v>14.94</v>
      </c>
      <c r="CO31" s="32">
        <v>17.649999999999999</v>
      </c>
      <c r="CP31" s="32">
        <v>6.5</v>
      </c>
      <c r="CQ31" s="32">
        <v>0.5</v>
      </c>
      <c r="CR31" s="32">
        <v>27.55</v>
      </c>
    </row>
    <row r="32" spans="1:96" s="32" customFormat="1">
      <c r="A32" s="32" t="str">
        <f>"-"</f>
        <v>-</v>
      </c>
      <c r="B32" s="33" t="s">
        <v>94</v>
      </c>
      <c r="C32" s="34" t="str">
        <f>"40"</f>
        <v>40</v>
      </c>
      <c r="D32" s="34">
        <v>2.88</v>
      </c>
      <c r="E32" s="34">
        <v>2.88</v>
      </c>
      <c r="F32" s="34">
        <v>3.4</v>
      </c>
      <c r="G32" s="34">
        <v>0</v>
      </c>
      <c r="H32" s="34">
        <v>22.2</v>
      </c>
      <c r="I32" s="34">
        <v>126.96</v>
      </c>
      <c r="J32" s="35">
        <v>2.08</v>
      </c>
      <c r="K32" s="35">
        <v>0</v>
      </c>
      <c r="L32" s="35">
        <v>0</v>
      </c>
      <c r="M32" s="35">
        <v>0</v>
      </c>
      <c r="N32" s="35">
        <v>22.2</v>
      </c>
      <c r="O32" s="35">
        <v>0</v>
      </c>
      <c r="P32" s="35">
        <v>0</v>
      </c>
      <c r="Q32" s="35">
        <v>0</v>
      </c>
      <c r="R32" s="35">
        <v>0</v>
      </c>
      <c r="S32" s="35">
        <v>0.16</v>
      </c>
      <c r="T32" s="35">
        <v>0.72</v>
      </c>
      <c r="U32" s="35">
        <v>52</v>
      </c>
      <c r="V32" s="35">
        <v>146</v>
      </c>
      <c r="W32" s="35">
        <v>122.8</v>
      </c>
      <c r="X32" s="35">
        <v>13.6</v>
      </c>
      <c r="Y32" s="35">
        <v>87.6</v>
      </c>
      <c r="Z32" s="35">
        <v>0.08</v>
      </c>
      <c r="AA32" s="35">
        <v>16.8</v>
      </c>
      <c r="AB32" s="35">
        <v>12</v>
      </c>
      <c r="AC32" s="35">
        <v>18.8</v>
      </c>
      <c r="AD32" s="35">
        <v>0.08</v>
      </c>
      <c r="AE32" s="35">
        <v>0.02</v>
      </c>
      <c r="AF32" s="35">
        <v>0.15</v>
      </c>
      <c r="AG32" s="35">
        <v>0.08</v>
      </c>
      <c r="AH32" s="35">
        <v>0.72</v>
      </c>
      <c r="AI32" s="35">
        <v>0.4</v>
      </c>
      <c r="AJ32" s="35">
        <v>0</v>
      </c>
      <c r="AK32" s="35">
        <v>181.2</v>
      </c>
      <c r="AL32" s="35">
        <v>167.2</v>
      </c>
      <c r="AM32" s="35">
        <v>215.2</v>
      </c>
      <c r="AN32" s="35">
        <v>216</v>
      </c>
      <c r="AO32" s="35">
        <v>66</v>
      </c>
      <c r="AP32" s="35">
        <v>121.6</v>
      </c>
      <c r="AQ32" s="35">
        <v>38</v>
      </c>
      <c r="AR32" s="35">
        <v>128</v>
      </c>
      <c r="AS32" s="35">
        <v>94.4</v>
      </c>
      <c r="AT32" s="35">
        <v>96</v>
      </c>
      <c r="AU32" s="35">
        <v>212</v>
      </c>
      <c r="AV32" s="35">
        <v>68</v>
      </c>
      <c r="AW32" s="35">
        <v>56</v>
      </c>
      <c r="AX32" s="35">
        <v>636.4</v>
      </c>
      <c r="AY32" s="35">
        <v>0</v>
      </c>
      <c r="AZ32" s="35">
        <v>312</v>
      </c>
      <c r="BA32" s="35">
        <v>167.2</v>
      </c>
      <c r="BB32" s="35">
        <v>135.19999999999999</v>
      </c>
      <c r="BC32" s="35">
        <v>27.6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0.99</v>
      </c>
      <c r="BT32" s="35">
        <v>0</v>
      </c>
      <c r="BU32" s="35">
        <v>0</v>
      </c>
      <c r="BV32" s="35">
        <v>7.0000000000000007E-2</v>
      </c>
      <c r="BW32" s="35">
        <v>0.02</v>
      </c>
      <c r="BX32" s="35">
        <v>0.03</v>
      </c>
      <c r="BY32" s="35">
        <v>0</v>
      </c>
      <c r="BZ32" s="35">
        <v>0</v>
      </c>
      <c r="CA32" s="35">
        <v>0</v>
      </c>
      <c r="CB32" s="35">
        <v>10.64</v>
      </c>
      <c r="CC32" s="34">
        <v>11.37</v>
      </c>
      <c r="CE32" s="32">
        <v>18.8</v>
      </c>
      <c r="CG32" s="32">
        <v>2.1</v>
      </c>
      <c r="CH32" s="32">
        <v>2.1</v>
      </c>
      <c r="CI32" s="32">
        <v>2.1</v>
      </c>
      <c r="CJ32" s="32">
        <v>1038</v>
      </c>
      <c r="CK32" s="32">
        <v>249</v>
      </c>
      <c r="CL32" s="32">
        <v>643.5</v>
      </c>
      <c r="CM32" s="32">
        <v>0.9</v>
      </c>
      <c r="CN32" s="32">
        <v>0.9</v>
      </c>
      <c r="CO32" s="32">
        <v>0.9</v>
      </c>
      <c r="CP32" s="32">
        <v>0</v>
      </c>
      <c r="CQ32" s="32">
        <v>0</v>
      </c>
      <c r="CR32" s="32">
        <v>9.4700000000000006</v>
      </c>
    </row>
    <row r="33" spans="1:96" s="32" customFormat="1" ht="24">
      <c r="A33" s="32" t="str">
        <f>"17/4"</f>
        <v>17/4</v>
      </c>
      <c r="B33" s="33" t="s">
        <v>95</v>
      </c>
      <c r="C33" s="34" t="str">
        <f>"200"</f>
        <v>200</v>
      </c>
      <c r="D33" s="34">
        <v>4.99</v>
      </c>
      <c r="E33" s="34">
        <v>3</v>
      </c>
      <c r="F33" s="34">
        <v>6.51</v>
      </c>
      <c r="G33" s="34">
        <v>0.51</v>
      </c>
      <c r="H33" s="34">
        <v>26.42</v>
      </c>
      <c r="I33" s="34">
        <v>182.82498899999996</v>
      </c>
      <c r="J33" s="35">
        <v>4.47</v>
      </c>
      <c r="K33" s="35">
        <v>0.11</v>
      </c>
      <c r="L33" s="35">
        <v>0</v>
      </c>
      <c r="M33" s="35">
        <v>0</v>
      </c>
      <c r="N33" s="35">
        <v>9.23</v>
      </c>
      <c r="O33" s="35">
        <v>16.420000000000002</v>
      </c>
      <c r="P33" s="35">
        <v>0.77</v>
      </c>
      <c r="Q33" s="35">
        <v>0</v>
      </c>
      <c r="R33" s="35">
        <v>0</v>
      </c>
      <c r="S33" s="35">
        <v>0.1</v>
      </c>
      <c r="T33" s="35">
        <v>2.0099999999999998</v>
      </c>
      <c r="U33" s="35">
        <v>441.8</v>
      </c>
      <c r="V33" s="35">
        <v>166.21</v>
      </c>
      <c r="W33" s="35">
        <v>115.81</v>
      </c>
      <c r="X33" s="35">
        <v>27.08</v>
      </c>
      <c r="Y33" s="35">
        <v>123.7</v>
      </c>
      <c r="Z33" s="35">
        <v>0.52</v>
      </c>
      <c r="AA33" s="35">
        <v>24.24</v>
      </c>
      <c r="AB33" s="35">
        <v>21.92</v>
      </c>
      <c r="AC33" s="35">
        <v>45.27</v>
      </c>
      <c r="AD33" s="35">
        <v>0.14000000000000001</v>
      </c>
      <c r="AE33" s="35">
        <v>7.0000000000000007E-2</v>
      </c>
      <c r="AF33" s="35">
        <v>0.14000000000000001</v>
      </c>
      <c r="AG33" s="35">
        <v>0.42</v>
      </c>
      <c r="AH33" s="35">
        <v>1.83</v>
      </c>
      <c r="AI33" s="35">
        <v>0.53</v>
      </c>
      <c r="AJ33" s="35">
        <v>0</v>
      </c>
      <c r="AK33" s="35">
        <v>266.08</v>
      </c>
      <c r="AL33" s="35">
        <v>247.29</v>
      </c>
      <c r="AM33" s="35">
        <v>514.24</v>
      </c>
      <c r="AN33" s="35">
        <v>281.41000000000003</v>
      </c>
      <c r="AO33" s="35">
        <v>124.92</v>
      </c>
      <c r="AP33" s="35">
        <v>202.05</v>
      </c>
      <c r="AQ33" s="35">
        <v>75.959999999999994</v>
      </c>
      <c r="AR33" s="35">
        <v>254.1</v>
      </c>
      <c r="AS33" s="35">
        <v>167.84</v>
      </c>
      <c r="AT33" s="35">
        <v>117.08</v>
      </c>
      <c r="AU33" s="35">
        <v>146.03</v>
      </c>
      <c r="AV33" s="35">
        <v>52.5</v>
      </c>
      <c r="AW33" s="35">
        <v>77.27</v>
      </c>
      <c r="AX33" s="35">
        <v>405.42</v>
      </c>
      <c r="AY33" s="35">
        <v>0</v>
      </c>
      <c r="AZ33" s="35">
        <v>132.54</v>
      </c>
      <c r="BA33" s="35">
        <v>121.45</v>
      </c>
      <c r="BB33" s="35">
        <v>261.68</v>
      </c>
      <c r="BC33" s="35">
        <v>63.33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0.35</v>
      </c>
      <c r="BJ33" s="35">
        <v>0</v>
      </c>
      <c r="BK33" s="35">
        <v>1.02</v>
      </c>
      <c r="BL33" s="35">
        <v>0</v>
      </c>
      <c r="BM33" s="35">
        <v>0.31</v>
      </c>
      <c r="BN33" s="35">
        <v>0</v>
      </c>
      <c r="BO33" s="35">
        <v>0</v>
      </c>
      <c r="BP33" s="35">
        <v>0</v>
      </c>
      <c r="BQ33" s="35">
        <v>7.0000000000000007E-2</v>
      </c>
      <c r="BR33" s="35">
        <v>0.1</v>
      </c>
      <c r="BS33" s="35">
        <v>0.89</v>
      </c>
      <c r="BT33" s="35">
        <v>0</v>
      </c>
      <c r="BU33" s="35">
        <v>0</v>
      </c>
      <c r="BV33" s="35">
        <v>0.28000000000000003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165.07</v>
      </c>
      <c r="CC33" s="34">
        <v>21.74</v>
      </c>
      <c r="CE33" s="32">
        <v>27.89</v>
      </c>
      <c r="CG33" s="32">
        <v>25.86</v>
      </c>
      <c r="CH33" s="32">
        <v>12.21</v>
      </c>
      <c r="CI33" s="32">
        <v>19.04</v>
      </c>
      <c r="CJ33" s="32">
        <v>860.47</v>
      </c>
      <c r="CK33" s="32">
        <v>378.52</v>
      </c>
      <c r="CL33" s="32">
        <v>619.49</v>
      </c>
      <c r="CM33" s="32">
        <v>16.36</v>
      </c>
      <c r="CN33" s="32">
        <v>7.2</v>
      </c>
      <c r="CO33" s="32">
        <v>11.78</v>
      </c>
      <c r="CP33" s="32">
        <v>5</v>
      </c>
      <c r="CQ33" s="32">
        <v>1</v>
      </c>
      <c r="CR33" s="32">
        <v>13.18</v>
      </c>
    </row>
    <row r="34" spans="1:96" s="32" customFormat="1">
      <c r="A34" s="32" t="str">
        <f>"2"</f>
        <v>2</v>
      </c>
      <c r="B34" s="33" t="s">
        <v>96</v>
      </c>
      <c r="C34" s="34" t="str">
        <f>"48,4"</f>
        <v>48,4</v>
      </c>
      <c r="D34" s="34">
        <v>3.2</v>
      </c>
      <c r="E34" s="34">
        <v>0</v>
      </c>
      <c r="F34" s="34">
        <v>0.32</v>
      </c>
      <c r="G34" s="34">
        <v>0.32</v>
      </c>
      <c r="H34" s="34">
        <v>22.7</v>
      </c>
      <c r="I34" s="34">
        <v>108.368084</v>
      </c>
      <c r="J34" s="35">
        <v>0</v>
      </c>
      <c r="K34" s="35">
        <v>0</v>
      </c>
      <c r="L34" s="35">
        <v>0</v>
      </c>
      <c r="M34" s="35">
        <v>0</v>
      </c>
      <c r="N34" s="35">
        <v>0.53</v>
      </c>
      <c r="O34" s="35">
        <v>22.07</v>
      </c>
      <c r="P34" s="35">
        <v>0.1</v>
      </c>
      <c r="Q34" s="35">
        <v>0</v>
      </c>
      <c r="R34" s="35">
        <v>0</v>
      </c>
      <c r="S34" s="35">
        <v>0</v>
      </c>
      <c r="T34" s="35">
        <v>0.87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154.54</v>
      </c>
      <c r="AL34" s="35">
        <v>160.85</v>
      </c>
      <c r="AM34" s="35">
        <v>246.33</v>
      </c>
      <c r="AN34" s="35">
        <v>81.69</v>
      </c>
      <c r="AO34" s="35">
        <v>48.42</v>
      </c>
      <c r="AP34" s="35">
        <v>96.85</v>
      </c>
      <c r="AQ34" s="35">
        <v>36.630000000000003</v>
      </c>
      <c r="AR34" s="35">
        <v>175.17</v>
      </c>
      <c r="AS34" s="35">
        <v>108.64</v>
      </c>
      <c r="AT34" s="35">
        <v>151.59</v>
      </c>
      <c r="AU34" s="35">
        <v>125.06</v>
      </c>
      <c r="AV34" s="35">
        <v>65.69</v>
      </c>
      <c r="AW34" s="35">
        <v>116.22</v>
      </c>
      <c r="AX34" s="35">
        <v>971.85</v>
      </c>
      <c r="AY34" s="35">
        <v>0</v>
      </c>
      <c r="AZ34" s="35">
        <v>316.64999999999998</v>
      </c>
      <c r="BA34" s="35">
        <v>137.69</v>
      </c>
      <c r="BB34" s="35">
        <v>91.37</v>
      </c>
      <c r="BC34" s="35">
        <v>72.430000000000007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0.04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0.13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18.920000000000002</v>
      </c>
      <c r="CC34" s="34">
        <v>2.71</v>
      </c>
      <c r="CE34" s="32">
        <v>0</v>
      </c>
      <c r="CG34" s="32">
        <v>0</v>
      </c>
      <c r="CH34" s="32">
        <v>0</v>
      </c>
      <c r="CI34" s="32">
        <v>0</v>
      </c>
      <c r="CJ34" s="32">
        <v>1192.47</v>
      </c>
      <c r="CK34" s="32">
        <v>459.41</v>
      </c>
      <c r="CL34" s="32">
        <v>825.94</v>
      </c>
      <c r="CM34" s="32">
        <v>9.5399999999999991</v>
      </c>
      <c r="CN34" s="32">
        <v>9.5399999999999991</v>
      </c>
      <c r="CO34" s="32">
        <v>9.5399999999999991</v>
      </c>
      <c r="CP34" s="32">
        <v>0</v>
      </c>
      <c r="CQ34" s="32">
        <v>0</v>
      </c>
      <c r="CR34" s="32">
        <v>2.2599999999999998</v>
      </c>
    </row>
    <row r="35" spans="1:96" s="28" customFormat="1" ht="24">
      <c r="A35" s="28" t="str">
        <f>"32/10"</f>
        <v>32/10</v>
      </c>
      <c r="B35" s="29" t="s">
        <v>97</v>
      </c>
      <c r="C35" s="30" t="str">
        <f>"200"</f>
        <v>200</v>
      </c>
      <c r="D35" s="30">
        <v>2.4300000000000002</v>
      </c>
      <c r="E35" s="30">
        <v>2.13</v>
      </c>
      <c r="F35" s="30">
        <v>2.64</v>
      </c>
      <c r="G35" s="30">
        <v>7.0000000000000007E-2</v>
      </c>
      <c r="H35" s="30">
        <v>8.34</v>
      </c>
      <c r="I35" s="30">
        <v>65.424400000000006</v>
      </c>
      <c r="J35" s="31">
        <v>1.65</v>
      </c>
      <c r="K35" s="31">
        <v>0</v>
      </c>
      <c r="L35" s="31">
        <v>0</v>
      </c>
      <c r="M35" s="31">
        <v>0</v>
      </c>
      <c r="N35" s="31">
        <v>8.34</v>
      </c>
      <c r="O35" s="31">
        <v>0</v>
      </c>
      <c r="P35" s="31">
        <v>0</v>
      </c>
      <c r="Q35" s="31">
        <v>0</v>
      </c>
      <c r="R35" s="31">
        <v>0</v>
      </c>
      <c r="S35" s="31">
        <v>0.08</v>
      </c>
      <c r="T35" s="31">
        <v>0.53</v>
      </c>
      <c r="U35" s="31">
        <v>37.17</v>
      </c>
      <c r="V35" s="31">
        <v>108.55</v>
      </c>
      <c r="W35" s="31">
        <v>87.45</v>
      </c>
      <c r="X35" s="31">
        <v>9.98</v>
      </c>
      <c r="Y35" s="31">
        <v>62.78</v>
      </c>
      <c r="Z35" s="31">
        <v>0.09</v>
      </c>
      <c r="AA35" s="31">
        <v>22.5</v>
      </c>
      <c r="AB35" s="31">
        <v>13.5</v>
      </c>
      <c r="AC35" s="31">
        <v>24.75</v>
      </c>
      <c r="AD35" s="31">
        <v>0.08</v>
      </c>
      <c r="AE35" s="31">
        <v>0.03</v>
      </c>
      <c r="AF35" s="31">
        <v>0.1</v>
      </c>
      <c r="AG35" s="31">
        <v>0.06</v>
      </c>
      <c r="AH35" s="31">
        <v>0.6</v>
      </c>
      <c r="AI35" s="31">
        <v>0.39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201.22</v>
      </c>
      <c r="CC35" s="30">
        <v>10.48</v>
      </c>
      <c r="CE35" s="28">
        <v>24.75</v>
      </c>
      <c r="CG35" s="28">
        <v>6.75</v>
      </c>
      <c r="CH35" s="28">
        <v>6.75</v>
      </c>
      <c r="CI35" s="28">
        <v>6.75</v>
      </c>
      <c r="CJ35" s="28">
        <v>431.25</v>
      </c>
      <c r="CK35" s="28">
        <v>157.5</v>
      </c>
      <c r="CL35" s="28">
        <v>294.38</v>
      </c>
      <c r="CM35" s="28">
        <v>1.5</v>
      </c>
      <c r="CN35" s="28">
        <v>1.5</v>
      </c>
      <c r="CO35" s="28">
        <v>1.5</v>
      </c>
      <c r="CP35" s="28">
        <v>5</v>
      </c>
      <c r="CQ35" s="28">
        <v>0</v>
      </c>
      <c r="CR35" s="28">
        <v>6.35</v>
      </c>
    </row>
    <row r="36" spans="1:96" s="36" customFormat="1" ht="11.4">
      <c r="B36" s="37" t="s">
        <v>111</v>
      </c>
      <c r="C36" s="38"/>
      <c r="D36" s="38">
        <v>30.4</v>
      </c>
      <c r="E36" s="38">
        <v>24.22</v>
      </c>
      <c r="F36" s="38">
        <v>22.47</v>
      </c>
      <c r="G36" s="38">
        <v>1.91</v>
      </c>
      <c r="H36" s="38">
        <v>93.09</v>
      </c>
      <c r="I36" s="38">
        <v>692.83</v>
      </c>
      <c r="J36" s="39">
        <v>13.43</v>
      </c>
      <c r="K36" s="39">
        <v>0.76</v>
      </c>
      <c r="L36" s="39">
        <v>0</v>
      </c>
      <c r="M36" s="39">
        <v>0</v>
      </c>
      <c r="N36" s="39">
        <v>49.28</v>
      </c>
      <c r="O36" s="39">
        <v>42.72</v>
      </c>
      <c r="P36" s="39">
        <v>1.0900000000000001</v>
      </c>
      <c r="Q36" s="39">
        <v>0</v>
      </c>
      <c r="R36" s="39">
        <v>0</v>
      </c>
      <c r="S36" s="39">
        <v>1.46</v>
      </c>
      <c r="T36" s="39">
        <v>5.64</v>
      </c>
      <c r="U36" s="39">
        <v>744.9</v>
      </c>
      <c r="V36" s="39">
        <v>528.44000000000005</v>
      </c>
      <c r="W36" s="39">
        <v>468.41</v>
      </c>
      <c r="X36" s="39">
        <v>71.45</v>
      </c>
      <c r="Y36" s="39">
        <v>458.71</v>
      </c>
      <c r="Z36" s="39">
        <v>1.21</v>
      </c>
      <c r="AA36" s="39">
        <v>118.64</v>
      </c>
      <c r="AB36" s="39">
        <v>75.14</v>
      </c>
      <c r="AC36" s="39">
        <v>151.96</v>
      </c>
      <c r="AD36" s="39">
        <v>1.05</v>
      </c>
      <c r="AE36" s="39">
        <v>0.16</v>
      </c>
      <c r="AF36" s="39">
        <v>0.62</v>
      </c>
      <c r="AG36" s="39">
        <v>0.97</v>
      </c>
      <c r="AH36" s="39">
        <v>7.09</v>
      </c>
      <c r="AI36" s="39">
        <v>1.55</v>
      </c>
      <c r="AJ36" s="39">
        <v>0</v>
      </c>
      <c r="AK36" s="39">
        <v>1413.48</v>
      </c>
      <c r="AL36" s="39">
        <v>1243.73</v>
      </c>
      <c r="AM36" s="39">
        <v>2218.81</v>
      </c>
      <c r="AN36" s="39">
        <v>1541.92</v>
      </c>
      <c r="AO36" s="39">
        <v>610.42999999999995</v>
      </c>
      <c r="AP36" s="39">
        <v>1046.68</v>
      </c>
      <c r="AQ36" s="39">
        <v>354.76</v>
      </c>
      <c r="AR36" s="39">
        <v>1296.6400000000001</v>
      </c>
      <c r="AS36" s="39">
        <v>440.76</v>
      </c>
      <c r="AT36" s="39">
        <v>444.17</v>
      </c>
      <c r="AU36" s="39">
        <v>589.42999999999995</v>
      </c>
      <c r="AV36" s="39">
        <v>616.39</v>
      </c>
      <c r="AW36" s="39">
        <v>306.57</v>
      </c>
      <c r="AX36" s="39">
        <v>2341.54</v>
      </c>
      <c r="AY36" s="39">
        <v>0.53</v>
      </c>
      <c r="AZ36" s="39">
        <v>856.78</v>
      </c>
      <c r="BA36" s="39">
        <v>511.09</v>
      </c>
      <c r="BB36" s="39">
        <v>1301.04</v>
      </c>
      <c r="BC36" s="39">
        <v>253.13</v>
      </c>
      <c r="BD36" s="39">
        <v>0.12</v>
      </c>
      <c r="BE36" s="39">
        <v>0.05</v>
      </c>
      <c r="BF36" s="39">
        <v>0.03</v>
      </c>
      <c r="BG36" s="39">
        <v>7.0000000000000007E-2</v>
      </c>
      <c r="BH36" s="39">
        <v>0.08</v>
      </c>
      <c r="BI36" s="39">
        <v>0.35</v>
      </c>
      <c r="BJ36" s="39">
        <v>0</v>
      </c>
      <c r="BK36" s="39">
        <v>1.1200000000000001</v>
      </c>
      <c r="BL36" s="39">
        <v>0</v>
      </c>
      <c r="BM36" s="39">
        <v>0.35</v>
      </c>
      <c r="BN36" s="39">
        <v>0</v>
      </c>
      <c r="BO36" s="39">
        <v>0.01</v>
      </c>
      <c r="BP36" s="39">
        <v>0</v>
      </c>
      <c r="BQ36" s="39">
        <v>7.0000000000000007E-2</v>
      </c>
      <c r="BR36" s="39">
        <v>0.11</v>
      </c>
      <c r="BS36" s="39">
        <v>2.13</v>
      </c>
      <c r="BT36" s="39">
        <v>0</v>
      </c>
      <c r="BU36" s="39">
        <v>0</v>
      </c>
      <c r="BV36" s="39">
        <v>1.04</v>
      </c>
      <c r="BW36" s="39">
        <v>0.04</v>
      </c>
      <c r="BX36" s="39">
        <v>0.03</v>
      </c>
      <c r="BY36" s="39">
        <v>0</v>
      </c>
      <c r="BZ36" s="39">
        <v>0</v>
      </c>
      <c r="CA36" s="39">
        <v>0</v>
      </c>
      <c r="CB36" s="39">
        <v>469.66</v>
      </c>
      <c r="CC36" s="38">
        <f>SUM($CC$30:$CC$35)</f>
        <v>91.759999999999991</v>
      </c>
      <c r="CD36" s="36">
        <f>$I$36/$I$49*100</f>
        <v>24.589366837024421</v>
      </c>
      <c r="CE36" s="36">
        <v>131.16</v>
      </c>
      <c r="CG36" s="36">
        <v>68.52</v>
      </c>
      <c r="CH36" s="36">
        <v>41.89</v>
      </c>
      <c r="CI36" s="36">
        <v>55.21</v>
      </c>
      <c r="CJ36" s="36">
        <v>4451.04</v>
      </c>
      <c r="CK36" s="36">
        <v>1912.5</v>
      </c>
      <c r="CL36" s="36">
        <v>3181.77</v>
      </c>
      <c r="CM36" s="36">
        <v>48.66</v>
      </c>
      <c r="CN36" s="36">
        <v>34.08</v>
      </c>
      <c r="CO36" s="36">
        <v>41.37</v>
      </c>
      <c r="CP36" s="36">
        <v>16.5</v>
      </c>
      <c r="CQ36" s="36">
        <v>1.5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"10/1"</f>
        <v>10/1</v>
      </c>
      <c r="B38" s="33" t="s">
        <v>100</v>
      </c>
      <c r="C38" s="34" t="str">
        <f>"50"</f>
        <v>50</v>
      </c>
      <c r="D38" s="34">
        <v>1.08</v>
      </c>
      <c r="E38" s="34">
        <v>0</v>
      </c>
      <c r="F38" s="34">
        <v>0.2</v>
      </c>
      <c r="G38" s="34">
        <v>0.2</v>
      </c>
      <c r="H38" s="34">
        <v>5.73</v>
      </c>
      <c r="I38" s="34">
        <v>28.787499999999998</v>
      </c>
      <c r="J38" s="35">
        <v>0</v>
      </c>
      <c r="K38" s="35">
        <v>0</v>
      </c>
      <c r="L38" s="35">
        <v>0</v>
      </c>
      <c r="M38" s="35">
        <v>0</v>
      </c>
      <c r="N38" s="35">
        <v>0.93</v>
      </c>
      <c r="O38" s="35">
        <v>4.5599999999999996</v>
      </c>
      <c r="P38" s="35">
        <v>0.25</v>
      </c>
      <c r="Q38" s="35">
        <v>0</v>
      </c>
      <c r="R38" s="35">
        <v>0</v>
      </c>
      <c r="S38" s="35">
        <v>0</v>
      </c>
      <c r="T38" s="35">
        <v>0.69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43.5</v>
      </c>
      <c r="CC38" s="34">
        <v>29.03</v>
      </c>
      <c r="CE38" s="32">
        <v>0</v>
      </c>
      <c r="CG38" s="32">
        <v>3.2</v>
      </c>
      <c r="CH38" s="32">
        <v>0.8</v>
      </c>
      <c r="CI38" s="32">
        <v>2</v>
      </c>
      <c r="CJ38" s="32">
        <v>80</v>
      </c>
      <c r="CK38" s="32">
        <v>36.4</v>
      </c>
      <c r="CL38" s="32">
        <v>58.2</v>
      </c>
      <c r="CM38" s="32">
        <v>12</v>
      </c>
      <c r="CN38" s="32">
        <v>8</v>
      </c>
      <c r="CO38" s="32">
        <v>10</v>
      </c>
      <c r="CP38" s="32">
        <v>0</v>
      </c>
      <c r="CQ38" s="32">
        <v>0</v>
      </c>
      <c r="CR38" s="32">
        <v>17.600000000000001</v>
      </c>
    </row>
    <row r="39" spans="1:96" s="32" customFormat="1" ht="24">
      <c r="A39" s="32" t="str">
        <f>"18/2"</f>
        <v>18/2</v>
      </c>
      <c r="B39" s="33" t="s">
        <v>101</v>
      </c>
      <c r="C39" s="34" t="str">
        <f>"250"</f>
        <v>250</v>
      </c>
      <c r="D39" s="34">
        <v>3.21</v>
      </c>
      <c r="E39" s="34">
        <v>0</v>
      </c>
      <c r="F39" s="34">
        <v>2.4500000000000002</v>
      </c>
      <c r="G39" s="34">
        <v>2.4500000000000002</v>
      </c>
      <c r="H39" s="34">
        <v>23.6</v>
      </c>
      <c r="I39" s="34">
        <v>127.39266074999999</v>
      </c>
      <c r="J39" s="35">
        <v>0.35</v>
      </c>
      <c r="K39" s="35">
        <v>1.3</v>
      </c>
      <c r="L39" s="35">
        <v>0</v>
      </c>
      <c r="M39" s="35">
        <v>0</v>
      </c>
      <c r="N39" s="35">
        <v>2.52</v>
      </c>
      <c r="O39" s="35">
        <v>19.170000000000002</v>
      </c>
      <c r="P39" s="35">
        <v>1.9</v>
      </c>
      <c r="Q39" s="35">
        <v>0</v>
      </c>
      <c r="R39" s="35">
        <v>0</v>
      </c>
      <c r="S39" s="35">
        <v>0.19</v>
      </c>
      <c r="T39" s="35">
        <v>2.0299999999999998</v>
      </c>
      <c r="U39" s="35">
        <v>389.91</v>
      </c>
      <c r="V39" s="35">
        <v>447.68</v>
      </c>
      <c r="W39" s="35">
        <v>18.29</v>
      </c>
      <c r="X39" s="35">
        <v>22.93</v>
      </c>
      <c r="Y39" s="35">
        <v>59.69</v>
      </c>
      <c r="Z39" s="35">
        <v>1</v>
      </c>
      <c r="AA39" s="35">
        <v>0</v>
      </c>
      <c r="AB39" s="35">
        <v>1308.5999999999999</v>
      </c>
      <c r="AC39" s="35">
        <v>242.1</v>
      </c>
      <c r="AD39" s="35">
        <v>1.24</v>
      </c>
      <c r="AE39" s="35">
        <v>0.1</v>
      </c>
      <c r="AF39" s="35">
        <v>0.06</v>
      </c>
      <c r="AG39" s="35">
        <v>1.02</v>
      </c>
      <c r="AH39" s="35">
        <v>1.86</v>
      </c>
      <c r="AI39" s="35">
        <v>6.12</v>
      </c>
      <c r="AJ39" s="35">
        <v>0</v>
      </c>
      <c r="AK39" s="35">
        <v>90.78</v>
      </c>
      <c r="AL39" s="35">
        <v>94.22</v>
      </c>
      <c r="AM39" s="35">
        <v>156.88999999999999</v>
      </c>
      <c r="AN39" s="35">
        <v>82.08</v>
      </c>
      <c r="AO39" s="35">
        <v>30.25</v>
      </c>
      <c r="AP39" s="35">
        <v>76.44</v>
      </c>
      <c r="AQ39" s="35">
        <v>29.21</v>
      </c>
      <c r="AR39" s="35">
        <v>104.67</v>
      </c>
      <c r="AS39" s="35">
        <v>93.55</v>
      </c>
      <c r="AT39" s="35">
        <v>172.79</v>
      </c>
      <c r="AU39" s="35">
        <v>113.46</v>
      </c>
      <c r="AV39" s="35">
        <v>40.36</v>
      </c>
      <c r="AW39" s="35">
        <v>82.54</v>
      </c>
      <c r="AX39" s="35">
        <v>627.16999999999996</v>
      </c>
      <c r="AY39" s="35">
        <v>0</v>
      </c>
      <c r="AZ39" s="35">
        <v>165.43</v>
      </c>
      <c r="BA39" s="35">
        <v>95.3</v>
      </c>
      <c r="BB39" s="35">
        <v>59.15</v>
      </c>
      <c r="BC39" s="35">
        <v>39.43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0.2</v>
      </c>
      <c r="BL39" s="35">
        <v>0</v>
      </c>
      <c r="BM39" s="35">
        <v>0.09</v>
      </c>
      <c r="BN39" s="35">
        <v>0.01</v>
      </c>
      <c r="BO39" s="35">
        <v>0.01</v>
      </c>
      <c r="BP39" s="35">
        <v>0</v>
      </c>
      <c r="BQ39" s="35">
        <v>0</v>
      </c>
      <c r="BR39" s="35">
        <v>0</v>
      </c>
      <c r="BS39" s="35">
        <v>0.57999999999999996</v>
      </c>
      <c r="BT39" s="35">
        <v>0</v>
      </c>
      <c r="BU39" s="35">
        <v>0</v>
      </c>
      <c r="BV39" s="35">
        <v>1.28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261.05</v>
      </c>
      <c r="CC39" s="34">
        <v>9.75</v>
      </c>
      <c r="CE39" s="32">
        <v>218.1</v>
      </c>
      <c r="CG39" s="32">
        <v>38.69</v>
      </c>
      <c r="CH39" s="32">
        <v>22.64</v>
      </c>
      <c r="CI39" s="32">
        <v>30.67</v>
      </c>
      <c r="CJ39" s="32">
        <v>721.62</v>
      </c>
      <c r="CK39" s="32">
        <v>443.94</v>
      </c>
      <c r="CL39" s="32">
        <v>582.78</v>
      </c>
      <c r="CM39" s="32">
        <v>43.82</v>
      </c>
      <c r="CN39" s="32">
        <v>21.85</v>
      </c>
      <c r="CO39" s="32">
        <v>32.83</v>
      </c>
      <c r="CP39" s="32">
        <v>0</v>
      </c>
      <c r="CQ39" s="32">
        <v>1</v>
      </c>
      <c r="CR39" s="32">
        <v>5.91</v>
      </c>
    </row>
    <row r="40" spans="1:96" s="32" customFormat="1">
      <c r="A40" s="32" t="str">
        <f>"3/3"</f>
        <v>3/3</v>
      </c>
      <c r="B40" s="33" t="s">
        <v>102</v>
      </c>
      <c r="C40" s="34" t="str">
        <f>"200"</f>
        <v>200</v>
      </c>
      <c r="D40" s="34">
        <v>4.1500000000000004</v>
      </c>
      <c r="E40" s="34">
        <v>0.73</v>
      </c>
      <c r="F40" s="34">
        <v>4.8899999999999997</v>
      </c>
      <c r="G40" s="34">
        <v>0.68</v>
      </c>
      <c r="H40" s="34">
        <v>29.43</v>
      </c>
      <c r="I40" s="34">
        <v>176.78094999999999</v>
      </c>
      <c r="J40" s="35">
        <v>3.04</v>
      </c>
      <c r="K40" s="35">
        <v>0.11</v>
      </c>
      <c r="L40" s="35">
        <v>0</v>
      </c>
      <c r="M40" s="35">
        <v>0</v>
      </c>
      <c r="N40" s="35">
        <v>2.86</v>
      </c>
      <c r="O40" s="35">
        <v>24.3</v>
      </c>
      <c r="P40" s="35">
        <v>2.27</v>
      </c>
      <c r="Q40" s="35">
        <v>0</v>
      </c>
      <c r="R40" s="35">
        <v>0</v>
      </c>
      <c r="S40" s="35">
        <v>0.39</v>
      </c>
      <c r="T40" s="35">
        <v>3.22</v>
      </c>
      <c r="U40" s="35">
        <v>307.01</v>
      </c>
      <c r="V40" s="35">
        <v>848.39</v>
      </c>
      <c r="W40" s="35">
        <v>47.59</v>
      </c>
      <c r="X40" s="35">
        <v>40.61</v>
      </c>
      <c r="Y40" s="35">
        <v>116.24</v>
      </c>
      <c r="Z40" s="35">
        <v>1.52</v>
      </c>
      <c r="AA40" s="35">
        <v>25</v>
      </c>
      <c r="AB40" s="35">
        <v>45.48</v>
      </c>
      <c r="AC40" s="35">
        <v>33.4</v>
      </c>
      <c r="AD40" s="35">
        <v>0.23</v>
      </c>
      <c r="AE40" s="35">
        <v>0.16</v>
      </c>
      <c r="AF40" s="35">
        <v>0.14000000000000001</v>
      </c>
      <c r="AG40" s="35">
        <v>1.78</v>
      </c>
      <c r="AH40" s="35">
        <v>3.45</v>
      </c>
      <c r="AI40" s="35">
        <v>7.27</v>
      </c>
      <c r="AJ40" s="35">
        <v>0</v>
      </c>
      <c r="AK40" s="35">
        <v>83.46</v>
      </c>
      <c r="AL40" s="35">
        <v>108.59</v>
      </c>
      <c r="AM40" s="35">
        <v>154.66</v>
      </c>
      <c r="AN40" s="35">
        <v>157.46</v>
      </c>
      <c r="AO40" s="35">
        <v>35.479999999999997</v>
      </c>
      <c r="AP40" s="35">
        <v>101.51</v>
      </c>
      <c r="AQ40" s="35">
        <v>46.46</v>
      </c>
      <c r="AR40" s="35">
        <v>106.78</v>
      </c>
      <c r="AS40" s="35">
        <v>100.89</v>
      </c>
      <c r="AT40" s="35">
        <v>274.83999999999997</v>
      </c>
      <c r="AU40" s="35">
        <v>122.41</v>
      </c>
      <c r="AV40" s="35">
        <v>25.6</v>
      </c>
      <c r="AW40" s="35">
        <v>71.25</v>
      </c>
      <c r="AX40" s="35">
        <v>382.95</v>
      </c>
      <c r="AY40" s="35">
        <v>0</v>
      </c>
      <c r="AZ40" s="35">
        <v>53.58</v>
      </c>
      <c r="BA40" s="35">
        <v>48.74</v>
      </c>
      <c r="BB40" s="35">
        <v>97</v>
      </c>
      <c r="BC40" s="35">
        <v>28.88</v>
      </c>
      <c r="BD40" s="35">
        <v>0.13</v>
      </c>
      <c r="BE40" s="35">
        <v>0.06</v>
      </c>
      <c r="BF40" s="35">
        <v>0.03</v>
      </c>
      <c r="BG40" s="35">
        <v>7.0000000000000007E-2</v>
      </c>
      <c r="BH40" s="35">
        <v>0.08</v>
      </c>
      <c r="BI40" s="35">
        <v>0.38</v>
      </c>
      <c r="BJ40" s="35">
        <v>0</v>
      </c>
      <c r="BK40" s="35">
        <v>1.17</v>
      </c>
      <c r="BL40" s="35">
        <v>0</v>
      </c>
      <c r="BM40" s="35">
        <v>0.35</v>
      </c>
      <c r="BN40" s="35">
        <v>0</v>
      </c>
      <c r="BO40" s="35">
        <v>0</v>
      </c>
      <c r="BP40" s="35">
        <v>0</v>
      </c>
      <c r="BQ40" s="35">
        <v>7.0000000000000007E-2</v>
      </c>
      <c r="BR40" s="35">
        <v>0.12</v>
      </c>
      <c r="BS40" s="35">
        <v>1.1299999999999999</v>
      </c>
      <c r="BT40" s="35">
        <v>0</v>
      </c>
      <c r="BU40" s="35">
        <v>0</v>
      </c>
      <c r="BV40" s="35">
        <v>0.18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164.83</v>
      </c>
      <c r="CC40" s="34">
        <v>24.75</v>
      </c>
      <c r="CE40" s="32">
        <v>32.58</v>
      </c>
      <c r="CG40" s="32">
        <v>38.590000000000003</v>
      </c>
      <c r="CH40" s="32">
        <v>22.16</v>
      </c>
      <c r="CI40" s="32">
        <v>30.38</v>
      </c>
      <c r="CJ40" s="32">
        <v>603.80999999999995</v>
      </c>
      <c r="CK40" s="32">
        <v>530.95000000000005</v>
      </c>
      <c r="CL40" s="32">
        <v>567.38</v>
      </c>
      <c r="CM40" s="32">
        <v>24.41</v>
      </c>
      <c r="CN40" s="32">
        <v>3.59</v>
      </c>
      <c r="CO40" s="32">
        <v>14</v>
      </c>
      <c r="CP40" s="32">
        <v>0</v>
      </c>
      <c r="CQ40" s="32">
        <v>1</v>
      </c>
      <c r="CR40" s="32">
        <v>15</v>
      </c>
    </row>
    <row r="41" spans="1:96" s="32" customFormat="1" ht="24">
      <c r="A41" s="32" t="str">
        <f>"48/9"</f>
        <v>48/9</v>
      </c>
      <c r="B41" s="33" t="s">
        <v>103</v>
      </c>
      <c r="C41" s="34" t="str">
        <f>"110"</f>
        <v>110</v>
      </c>
      <c r="D41" s="34">
        <v>8.92</v>
      </c>
      <c r="E41" s="34">
        <v>8.0399999999999991</v>
      </c>
      <c r="F41" s="34">
        <v>8.93</v>
      </c>
      <c r="G41" s="34">
        <v>1</v>
      </c>
      <c r="H41" s="34">
        <v>9.74</v>
      </c>
      <c r="I41" s="34">
        <v>153.69438601634621</v>
      </c>
      <c r="J41" s="35">
        <v>5.09</v>
      </c>
      <c r="K41" s="35">
        <v>0.6</v>
      </c>
      <c r="L41" s="35">
        <v>0</v>
      </c>
      <c r="M41" s="35">
        <v>0</v>
      </c>
      <c r="N41" s="35">
        <v>2.15</v>
      </c>
      <c r="O41" s="35">
        <v>6.48</v>
      </c>
      <c r="P41" s="35">
        <v>1.1100000000000001</v>
      </c>
      <c r="Q41" s="35">
        <v>0</v>
      </c>
      <c r="R41" s="35">
        <v>0</v>
      </c>
      <c r="S41" s="35">
        <v>0.24</v>
      </c>
      <c r="T41" s="35">
        <v>1.24</v>
      </c>
      <c r="U41" s="35">
        <v>170.7</v>
      </c>
      <c r="V41" s="35">
        <v>235.05</v>
      </c>
      <c r="W41" s="35">
        <v>33.68</v>
      </c>
      <c r="X41" s="35">
        <v>18.02</v>
      </c>
      <c r="Y41" s="35">
        <v>92.46</v>
      </c>
      <c r="Z41" s="35">
        <v>1.25</v>
      </c>
      <c r="AA41" s="35">
        <v>13.9</v>
      </c>
      <c r="AB41" s="35">
        <v>15.58</v>
      </c>
      <c r="AC41" s="35">
        <v>29.51</v>
      </c>
      <c r="AD41" s="35">
        <v>0.72</v>
      </c>
      <c r="AE41" s="35">
        <v>0.03</v>
      </c>
      <c r="AF41" s="35">
        <v>7.0000000000000007E-2</v>
      </c>
      <c r="AG41" s="35">
        <v>1.57</v>
      </c>
      <c r="AH41" s="35">
        <v>4.34</v>
      </c>
      <c r="AI41" s="35">
        <v>1.83</v>
      </c>
      <c r="AJ41" s="35">
        <v>0</v>
      </c>
      <c r="AK41" s="35">
        <v>565.05999999999995</v>
      </c>
      <c r="AL41" s="35">
        <v>432.65</v>
      </c>
      <c r="AM41" s="35">
        <v>819.75</v>
      </c>
      <c r="AN41" s="35">
        <v>817.18</v>
      </c>
      <c r="AO41" s="35">
        <v>248.12</v>
      </c>
      <c r="AP41" s="35">
        <v>436.82</v>
      </c>
      <c r="AQ41" s="35">
        <v>118.63</v>
      </c>
      <c r="AR41" s="35">
        <v>447.92</v>
      </c>
      <c r="AS41" s="35">
        <v>594.39</v>
      </c>
      <c r="AT41" s="35">
        <v>590.4</v>
      </c>
      <c r="AU41" s="35">
        <v>987.64</v>
      </c>
      <c r="AV41" s="35">
        <v>367.2</v>
      </c>
      <c r="AW41" s="35">
        <v>500.62</v>
      </c>
      <c r="AX41" s="35">
        <v>1764.32</v>
      </c>
      <c r="AY41" s="35">
        <v>106.04</v>
      </c>
      <c r="AZ41" s="35">
        <v>414.66</v>
      </c>
      <c r="BA41" s="35">
        <v>455.41</v>
      </c>
      <c r="BB41" s="35">
        <v>369.9</v>
      </c>
      <c r="BC41" s="35">
        <v>153.93</v>
      </c>
      <c r="BD41" s="35">
        <v>0.05</v>
      </c>
      <c r="BE41" s="35">
        <v>0.02</v>
      </c>
      <c r="BF41" s="35">
        <v>0.01</v>
      </c>
      <c r="BG41" s="35">
        <v>0.03</v>
      </c>
      <c r="BH41" s="35">
        <v>0.03</v>
      </c>
      <c r="BI41" s="35">
        <v>0.15</v>
      </c>
      <c r="BJ41" s="35">
        <v>0</v>
      </c>
      <c r="BK41" s="35">
        <v>0.47</v>
      </c>
      <c r="BL41" s="35">
        <v>0</v>
      </c>
      <c r="BM41" s="35">
        <v>0.16</v>
      </c>
      <c r="BN41" s="35">
        <v>0</v>
      </c>
      <c r="BO41" s="35">
        <v>0.01</v>
      </c>
      <c r="BP41" s="35">
        <v>0</v>
      </c>
      <c r="BQ41" s="35">
        <v>0.03</v>
      </c>
      <c r="BR41" s="35">
        <v>0.04</v>
      </c>
      <c r="BS41" s="35">
        <v>0.53</v>
      </c>
      <c r="BT41" s="35">
        <v>0</v>
      </c>
      <c r="BU41" s="35">
        <v>0</v>
      </c>
      <c r="BV41" s="35">
        <v>0.54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125.33</v>
      </c>
      <c r="CC41" s="34">
        <v>43.17</v>
      </c>
      <c r="CE41" s="32">
        <v>16.489999999999998</v>
      </c>
      <c r="CG41" s="32">
        <v>20.41</v>
      </c>
      <c r="CH41" s="32">
        <v>10.199999999999999</v>
      </c>
      <c r="CI41" s="32">
        <v>15.3</v>
      </c>
      <c r="CJ41" s="32">
        <v>840.21</v>
      </c>
      <c r="CK41" s="32">
        <v>287.06</v>
      </c>
      <c r="CL41" s="32">
        <v>563.64</v>
      </c>
      <c r="CM41" s="32">
        <v>18.43</v>
      </c>
      <c r="CN41" s="32">
        <v>13.82</v>
      </c>
      <c r="CO41" s="32">
        <v>16.149999999999999</v>
      </c>
      <c r="CP41" s="32">
        <v>0</v>
      </c>
      <c r="CQ41" s="32">
        <v>0.34</v>
      </c>
      <c r="CR41" s="32">
        <v>26.16</v>
      </c>
    </row>
    <row r="42" spans="1:96" s="32" customFormat="1">
      <c r="A42" s="32" t="str">
        <f>"2"</f>
        <v>2</v>
      </c>
      <c r="B42" s="33" t="s">
        <v>96</v>
      </c>
      <c r="C42" s="34" t="str">
        <f>"50"</f>
        <v>50</v>
      </c>
      <c r="D42" s="34">
        <v>3.31</v>
      </c>
      <c r="E42" s="34">
        <v>0</v>
      </c>
      <c r="F42" s="34">
        <v>0.33</v>
      </c>
      <c r="G42" s="34">
        <v>0.33</v>
      </c>
      <c r="H42" s="34">
        <v>23.45</v>
      </c>
      <c r="I42" s="34">
        <v>111.95049999999999</v>
      </c>
      <c r="J42" s="35">
        <v>0</v>
      </c>
      <c r="K42" s="35">
        <v>0</v>
      </c>
      <c r="L42" s="35">
        <v>0</v>
      </c>
      <c r="M42" s="35">
        <v>0</v>
      </c>
      <c r="N42" s="35">
        <v>0.55000000000000004</v>
      </c>
      <c r="O42" s="35">
        <v>22.8</v>
      </c>
      <c r="P42" s="35">
        <v>0.1</v>
      </c>
      <c r="Q42" s="35">
        <v>0</v>
      </c>
      <c r="R42" s="35">
        <v>0</v>
      </c>
      <c r="S42" s="35">
        <v>0</v>
      </c>
      <c r="T42" s="35">
        <v>0.9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159.65</v>
      </c>
      <c r="AL42" s="35">
        <v>166.17</v>
      </c>
      <c r="AM42" s="35">
        <v>254.48</v>
      </c>
      <c r="AN42" s="35">
        <v>84.39</v>
      </c>
      <c r="AO42" s="35">
        <v>50.03</v>
      </c>
      <c r="AP42" s="35">
        <v>100.05</v>
      </c>
      <c r="AQ42" s="35">
        <v>37.85</v>
      </c>
      <c r="AR42" s="35">
        <v>180.96</v>
      </c>
      <c r="AS42" s="35">
        <v>112.23</v>
      </c>
      <c r="AT42" s="35">
        <v>156.6</v>
      </c>
      <c r="AU42" s="35">
        <v>129.19999999999999</v>
      </c>
      <c r="AV42" s="35">
        <v>67.86</v>
      </c>
      <c r="AW42" s="35">
        <v>120.06</v>
      </c>
      <c r="AX42" s="35">
        <v>1003.98</v>
      </c>
      <c r="AY42" s="35">
        <v>0</v>
      </c>
      <c r="AZ42" s="35">
        <v>327.12</v>
      </c>
      <c r="BA42" s="35">
        <v>142.25</v>
      </c>
      <c r="BB42" s="35">
        <v>94.4</v>
      </c>
      <c r="BC42" s="35">
        <v>74.819999999999993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0.04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0.14000000000000001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19.55</v>
      </c>
      <c r="CC42" s="34">
        <v>2.8</v>
      </c>
      <c r="CE42" s="32">
        <v>0</v>
      </c>
      <c r="CG42" s="32">
        <v>0</v>
      </c>
      <c r="CH42" s="32">
        <v>0</v>
      </c>
      <c r="CI42" s="32">
        <v>0</v>
      </c>
      <c r="CJ42" s="32">
        <v>691.63</v>
      </c>
      <c r="CK42" s="32">
        <v>266.45999999999998</v>
      </c>
      <c r="CL42" s="32">
        <v>479.05</v>
      </c>
      <c r="CM42" s="32">
        <v>5.53</v>
      </c>
      <c r="CN42" s="32">
        <v>5.53</v>
      </c>
      <c r="CO42" s="32">
        <v>5.53</v>
      </c>
      <c r="CP42" s="32">
        <v>0</v>
      </c>
      <c r="CQ42" s="32">
        <v>0</v>
      </c>
      <c r="CR42" s="32">
        <v>2.33</v>
      </c>
    </row>
    <row r="43" spans="1:96" s="32" customFormat="1">
      <c r="A43" s="32" t="str">
        <f>"3"</f>
        <v>3</v>
      </c>
      <c r="B43" s="33" t="s">
        <v>104</v>
      </c>
      <c r="C43" s="34" t="str">
        <f>"50"</f>
        <v>50</v>
      </c>
      <c r="D43" s="34">
        <v>3.3</v>
      </c>
      <c r="E43" s="34">
        <v>0</v>
      </c>
      <c r="F43" s="34">
        <v>0.6</v>
      </c>
      <c r="G43" s="34">
        <v>0.6</v>
      </c>
      <c r="H43" s="34">
        <v>20.85</v>
      </c>
      <c r="I43" s="34">
        <v>96.690000000000012</v>
      </c>
      <c r="J43" s="35">
        <v>0.1</v>
      </c>
      <c r="K43" s="35">
        <v>0</v>
      </c>
      <c r="L43" s="35">
        <v>0</v>
      </c>
      <c r="M43" s="35">
        <v>0</v>
      </c>
      <c r="N43" s="35">
        <v>0.6</v>
      </c>
      <c r="O43" s="35">
        <v>16.100000000000001</v>
      </c>
      <c r="P43" s="35">
        <v>4.1500000000000004</v>
      </c>
      <c r="Q43" s="35">
        <v>0</v>
      </c>
      <c r="R43" s="35">
        <v>0</v>
      </c>
      <c r="S43" s="35">
        <v>0.5</v>
      </c>
      <c r="T43" s="35">
        <v>1.25</v>
      </c>
      <c r="U43" s="35">
        <v>305</v>
      </c>
      <c r="V43" s="35">
        <v>122.5</v>
      </c>
      <c r="W43" s="35">
        <v>17.5</v>
      </c>
      <c r="X43" s="35">
        <v>23.5</v>
      </c>
      <c r="Y43" s="35">
        <v>79</v>
      </c>
      <c r="Z43" s="35">
        <v>1.95</v>
      </c>
      <c r="AA43" s="35">
        <v>0</v>
      </c>
      <c r="AB43" s="35">
        <v>2.5</v>
      </c>
      <c r="AC43" s="35">
        <v>0.5</v>
      </c>
      <c r="AD43" s="35">
        <v>0.7</v>
      </c>
      <c r="AE43" s="35">
        <v>0.09</v>
      </c>
      <c r="AF43" s="35">
        <v>0.04</v>
      </c>
      <c r="AG43" s="35">
        <v>0.35</v>
      </c>
      <c r="AH43" s="35">
        <v>1</v>
      </c>
      <c r="AI43" s="35">
        <v>0</v>
      </c>
      <c r="AJ43" s="35">
        <v>0</v>
      </c>
      <c r="AK43" s="35">
        <v>0</v>
      </c>
      <c r="AL43" s="35">
        <v>0</v>
      </c>
      <c r="AM43" s="35">
        <v>213.5</v>
      </c>
      <c r="AN43" s="35">
        <v>111.5</v>
      </c>
      <c r="AO43" s="35">
        <v>46.5</v>
      </c>
      <c r="AP43" s="35">
        <v>99</v>
      </c>
      <c r="AQ43" s="35">
        <v>40</v>
      </c>
      <c r="AR43" s="35">
        <v>185.5</v>
      </c>
      <c r="AS43" s="35">
        <v>148.5</v>
      </c>
      <c r="AT43" s="35">
        <v>145.5</v>
      </c>
      <c r="AU43" s="35">
        <v>232</v>
      </c>
      <c r="AV43" s="35">
        <v>62</v>
      </c>
      <c r="AW43" s="35">
        <v>155</v>
      </c>
      <c r="AX43" s="35">
        <v>764.5</v>
      </c>
      <c r="AY43" s="35">
        <v>0</v>
      </c>
      <c r="AZ43" s="35">
        <v>263</v>
      </c>
      <c r="BA43" s="35">
        <v>145.5</v>
      </c>
      <c r="BB43" s="35">
        <v>90</v>
      </c>
      <c r="BC43" s="35">
        <v>65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7.0000000000000007E-2</v>
      </c>
      <c r="BL43" s="35">
        <v>0</v>
      </c>
      <c r="BM43" s="35">
        <v>0.01</v>
      </c>
      <c r="BN43" s="35">
        <v>0.01</v>
      </c>
      <c r="BO43" s="35">
        <v>0</v>
      </c>
      <c r="BP43" s="35">
        <v>0</v>
      </c>
      <c r="BQ43" s="35">
        <v>0</v>
      </c>
      <c r="BR43" s="35">
        <v>0.01</v>
      </c>
      <c r="BS43" s="35">
        <v>0.06</v>
      </c>
      <c r="BT43" s="35">
        <v>0</v>
      </c>
      <c r="BU43" s="35">
        <v>0</v>
      </c>
      <c r="BV43" s="35">
        <v>0.24</v>
      </c>
      <c r="BW43" s="35">
        <v>0.04</v>
      </c>
      <c r="BX43" s="35">
        <v>0</v>
      </c>
      <c r="BY43" s="35">
        <v>0</v>
      </c>
      <c r="BZ43" s="35">
        <v>0</v>
      </c>
      <c r="CA43" s="35">
        <v>0</v>
      </c>
      <c r="CB43" s="35">
        <v>23.5</v>
      </c>
      <c r="CC43" s="34">
        <v>2.9</v>
      </c>
      <c r="CE43" s="32">
        <v>0.42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2.42</v>
      </c>
    </row>
    <row r="44" spans="1:96" s="28" customFormat="1">
      <c r="A44" s="28" t="str">
        <f>"6/10"</f>
        <v>6/10</v>
      </c>
      <c r="B44" s="29" t="s">
        <v>105</v>
      </c>
      <c r="C44" s="30" t="str">
        <f>"200"</f>
        <v>200</v>
      </c>
      <c r="D44" s="30">
        <v>1.02</v>
      </c>
      <c r="E44" s="30">
        <v>0</v>
      </c>
      <c r="F44" s="30">
        <v>0.06</v>
      </c>
      <c r="G44" s="30">
        <v>0.06</v>
      </c>
      <c r="H44" s="30">
        <v>18.29</v>
      </c>
      <c r="I44" s="30">
        <v>69.016159999999999</v>
      </c>
      <c r="J44" s="31">
        <v>0.02</v>
      </c>
      <c r="K44" s="31">
        <v>0</v>
      </c>
      <c r="L44" s="31">
        <v>0</v>
      </c>
      <c r="M44" s="31">
        <v>0</v>
      </c>
      <c r="N44" s="31">
        <v>14.3</v>
      </c>
      <c r="O44" s="31">
        <v>0.56999999999999995</v>
      </c>
      <c r="P44" s="31">
        <v>3.42</v>
      </c>
      <c r="Q44" s="31">
        <v>0</v>
      </c>
      <c r="R44" s="31">
        <v>0</v>
      </c>
      <c r="S44" s="31">
        <v>0.3</v>
      </c>
      <c r="T44" s="31">
        <v>0.81</v>
      </c>
      <c r="U44" s="31">
        <v>3.42</v>
      </c>
      <c r="V44" s="31">
        <v>340.11</v>
      </c>
      <c r="W44" s="31">
        <v>31.19</v>
      </c>
      <c r="X44" s="31">
        <v>19.95</v>
      </c>
      <c r="Y44" s="31">
        <v>27.16</v>
      </c>
      <c r="Z44" s="31">
        <v>0.64</v>
      </c>
      <c r="AA44" s="31">
        <v>0</v>
      </c>
      <c r="AB44" s="31">
        <v>630</v>
      </c>
      <c r="AC44" s="31">
        <v>116.6</v>
      </c>
      <c r="AD44" s="31">
        <v>1.1000000000000001</v>
      </c>
      <c r="AE44" s="31">
        <v>0.02</v>
      </c>
      <c r="AF44" s="31">
        <v>0.04</v>
      </c>
      <c r="AG44" s="31">
        <v>0.51</v>
      </c>
      <c r="AH44" s="31">
        <v>0.78</v>
      </c>
      <c r="AI44" s="31">
        <v>0.32</v>
      </c>
      <c r="AJ44" s="31">
        <v>0</v>
      </c>
      <c r="AK44" s="31">
        <v>0.01</v>
      </c>
      <c r="AL44" s="31">
        <v>0.01</v>
      </c>
      <c r="AM44" s="31">
        <v>0.01</v>
      </c>
      <c r="AN44" s="31">
        <v>0.02</v>
      </c>
      <c r="AO44" s="31">
        <v>0</v>
      </c>
      <c r="AP44" s="31">
        <v>0.01</v>
      </c>
      <c r="AQ44" s="31">
        <v>0</v>
      </c>
      <c r="AR44" s="31">
        <v>0.01</v>
      </c>
      <c r="AS44" s="31">
        <v>0.01</v>
      </c>
      <c r="AT44" s="31">
        <v>0.01</v>
      </c>
      <c r="AU44" s="31">
        <v>0.06</v>
      </c>
      <c r="AV44" s="31">
        <v>0</v>
      </c>
      <c r="AW44" s="31">
        <v>0.01</v>
      </c>
      <c r="AX44" s="31">
        <v>0.03</v>
      </c>
      <c r="AY44" s="31">
        <v>0</v>
      </c>
      <c r="AZ44" s="31">
        <v>0.02</v>
      </c>
      <c r="BA44" s="31">
        <v>0.01</v>
      </c>
      <c r="BB44" s="31">
        <v>0.01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0.01</v>
      </c>
      <c r="BT44" s="31">
        <v>0</v>
      </c>
      <c r="BU44" s="31">
        <v>0</v>
      </c>
      <c r="BV44" s="31">
        <v>0.01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214.01</v>
      </c>
      <c r="CC44" s="30">
        <v>4.8</v>
      </c>
      <c r="CE44" s="28">
        <v>105</v>
      </c>
      <c r="CG44" s="28">
        <v>0.72</v>
      </c>
      <c r="CH44" s="28">
        <v>0.72</v>
      </c>
      <c r="CI44" s="28">
        <v>0.72</v>
      </c>
      <c r="CJ44" s="28">
        <v>77.08</v>
      </c>
      <c r="CK44" s="28">
        <v>30.37</v>
      </c>
      <c r="CL44" s="28">
        <v>53.73</v>
      </c>
      <c r="CM44" s="28">
        <v>7.7</v>
      </c>
      <c r="CN44" s="28">
        <v>4.55</v>
      </c>
      <c r="CO44" s="28">
        <v>6.12</v>
      </c>
      <c r="CP44" s="28">
        <v>5</v>
      </c>
      <c r="CQ44" s="28">
        <v>0</v>
      </c>
      <c r="CR44" s="28">
        <v>2.91</v>
      </c>
    </row>
    <row r="45" spans="1:96" s="36" customFormat="1" ht="11.4">
      <c r="B45" s="37" t="s">
        <v>113</v>
      </c>
      <c r="C45" s="38"/>
      <c r="D45" s="38">
        <v>24.97</v>
      </c>
      <c r="E45" s="38">
        <v>8.77</v>
      </c>
      <c r="F45" s="38">
        <v>17.440000000000001</v>
      </c>
      <c r="G45" s="38">
        <v>5.31</v>
      </c>
      <c r="H45" s="38">
        <v>131.09</v>
      </c>
      <c r="I45" s="38">
        <v>764.31</v>
      </c>
      <c r="J45" s="39">
        <v>8.6</v>
      </c>
      <c r="K45" s="39">
        <v>2.0099999999999998</v>
      </c>
      <c r="L45" s="39">
        <v>0</v>
      </c>
      <c r="M45" s="39">
        <v>0</v>
      </c>
      <c r="N45" s="39">
        <v>23.92</v>
      </c>
      <c r="O45" s="39">
        <v>93.98</v>
      </c>
      <c r="P45" s="39">
        <v>13.2</v>
      </c>
      <c r="Q45" s="39">
        <v>0</v>
      </c>
      <c r="R45" s="39">
        <v>0</v>
      </c>
      <c r="S45" s="39">
        <v>1.61</v>
      </c>
      <c r="T45" s="39">
        <v>10.14</v>
      </c>
      <c r="U45" s="39">
        <v>1176.04</v>
      </c>
      <c r="V45" s="39">
        <v>1993.74</v>
      </c>
      <c r="W45" s="39">
        <v>148.24</v>
      </c>
      <c r="X45" s="39">
        <v>125.01</v>
      </c>
      <c r="Y45" s="39">
        <v>374.54</v>
      </c>
      <c r="Z45" s="39">
        <v>6.36</v>
      </c>
      <c r="AA45" s="39">
        <v>38.9</v>
      </c>
      <c r="AB45" s="39">
        <v>2002.15</v>
      </c>
      <c r="AC45" s="39">
        <v>422.11</v>
      </c>
      <c r="AD45" s="39">
        <v>3.99</v>
      </c>
      <c r="AE45" s="39">
        <v>0.39</v>
      </c>
      <c r="AF45" s="39">
        <v>0.34</v>
      </c>
      <c r="AG45" s="39">
        <v>5.23</v>
      </c>
      <c r="AH45" s="39">
        <v>11.43</v>
      </c>
      <c r="AI45" s="39">
        <v>15.54</v>
      </c>
      <c r="AJ45" s="39">
        <v>0</v>
      </c>
      <c r="AK45" s="39">
        <v>898.95</v>
      </c>
      <c r="AL45" s="39">
        <v>801.64</v>
      </c>
      <c r="AM45" s="39">
        <v>1599.28</v>
      </c>
      <c r="AN45" s="39">
        <v>1252.6300000000001</v>
      </c>
      <c r="AO45" s="39">
        <v>410.38</v>
      </c>
      <c r="AP45" s="39">
        <v>813.82</v>
      </c>
      <c r="AQ45" s="39">
        <v>272.14999999999998</v>
      </c>
      <c r="AR45" s="39">
        <v>1025.8399999999999</v>
      </c>
      <c r="AS45" s="39">
        <v>1049.57</v>
      </c>
      <c r="AT45" s="39">
        <v>1340.14</v>
      </c>
      <c r="AU45" s="39">
        <v>1584.75</v>
      </c>
      <c r="AV45" s="39">
        <v>563.03</v>
      </c>
      <c r="AW45" s="39">
        <v>929.47</v>
      </c>
      <c r="AX45" s="39">
        <v>4542.9399999999996</v>
      </c>
      <c r="AY45" s="39">
        <v>106.04</v>
      </c>
      <c r="AZ45" s="39">
        <v>1223.81</v>
      </c>
      <c r="BA45" s="39">
        <v>887.2</v>
      </c>
      <c r="BB45" s="39">
        <v>710.44</v>
      </c>
      <c r="BC45" s="39">
        <v>362.06</v>
      </c>
      <c r="BD45" s="39">
        <v>0.18</v>
      </c>
      <c r="BE45" s="39">
        <v>0.08</v>
      </c>
      <c r="BF45" s="39">
        <v>0.04</v>
      </c>
      <c r="BG45" s="39">
        <v>0.1</v>
      </c>
      <c r="BH45" s="39">
        <v>0.11</v>
      </c>
      <c r="BI45" s="39">
        <v>0.53</v>
      </c>
      <c r="BJ45" s="39">
        <v>0</v>
      </c>
      <c r="BK45" s="39">
        <v>1.95</v>
      </c>
      <c r="BL45" s="39">
        <v>0</v>
      </c>
      <c r="BM45" s="39">
        <v>0.61</v>
      </c>
      <c r="BN45" s="39">
        <v>0.02</v>
      </c>
      <c r="BO45" s="39">
        <v>0.02</v>
      </c>
      <c r="BP45" s="39">
        <v>0</v>
      </c>
      <c r="BQ45" s="39">
        <v>0.1</v>
      </c>
      <c r="BR45" s="39">
        <v>0.17</v>
      </c>
      <c r="BS45" s="39">
        <v>2.34</v>
      </c>
      <c r="BT45" s="39">
        <v>0</v>
      </c>
      <c r="BU45" s="39">
        <v>0</v>
      </c>
      <c r="BV45" s="39">
        <v>2.39</v>
      </c>
      <c r="BW45" s="39">
        <v>0.06</v>
      </c>
      <c r="BX45" s="39">
        <v>0</v>
      </c>
      <c r="BY45" s="39">
        <v>0</v>
      </c>
      <c r="BZ45" s="39">
        <v>0</v>
      </c>
      <c r="CA45" s="39">
        <v>0</v>
      </c>
      <c r="CB45" s="39">
        <v>851.77</v>
      </c>
      <c r="CC45" s="38">
        <f>SUM($CC$37:$CC$44)</f>
        <v>117.2</v>
      </c>
      <c r="CD45" s="36">
        <f>$I$45/$I$49*100</f>
        <v>27.126277683134582</v>
      </c>
      <c r="CE45" s="36">
        <v>372.59</v>
      </c>
      <c r="CG45" s="36">
        <v>101.6</v>
      </c>
      <c r="CH45" s="36">
        <v>56.52</v>
      </c>
      <c r="CI45" s="36">
        <v>79.06</v>
      </c>
      <c r="CJ45" s="36">
        <v>3014.36</v>
      </c>
      <c r="CK45" s="36">
        <v>1595.17</v>
      </c>
      <c r="CL45" s="36">
        <v>2304.77</v>
      </c>
      <c r="CM45" s="36">
        <v>111.89</v>
      </c>
      <c r="CN45" s="36">
        <v>57.34</v>
      </c>
      <c r="CO45" s="36">
        <v>84.64</v>
      </c>
      <c r="CP45" s="36">
        <v>5</v>
      </c>
      <c r="CQ45" s="36">
        <v>2.34</v>
      </c>
    </row>
    <row r="46" spans="1:96">
      <c r="B46" s="27" t="s">
        <v>114</v>
      </c>
      <c r="C46" s="16"/>
      <c r="D46" s="16"/>
      <c r="E46" s="16"/>
      <c r="F46" s="16"/>
      <c r="G46" s="16"/>
      <c r="H46" s="16"/>
      <c r="I46" s="16"/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11.04</v>
      </c>
      <c r="CE47" s="28">
        <v>0</v>
      </c>
      <c r="CG47" s="28">
        <v>4</v>
      </c>
      <c r="CH47" s="28">
        <v>4</v>
      </c>
      <c r="CI47" s="28">
        <v>4</v>
      </c>
      <c r="CJ47" s="28">
        <v>400</v>
      </c>
      <c r="CK47" s="28">
        <v>182</v>
      </c>
      <c r="CL47" s="28">
        <v>291</v>
      </c>
      <c r="CM47" s="28">
        <v>0.6</v>
      </c>
      <c r="CN47" s="28">
        <v>0.6</v>
      </c>
      <c r="CO47" s="28">
        <v>0.6</v>
      </c>
      <c r="CP47" s="28">
        <v>0</v>
      </c>
      <c r="CQ47" s="28">
        <v>0</v>
      </c>
      <c r="CR47" s="28">
        <v>9.1999999999999993</v>
      </c>
    </row>
    <row r="48" spans="1:96" s="36" customFormat="1" ht="11.4">
      <c r="B48" s="37" t="s">
        <v>115</v>
      </c>
      <c r="C48" s="38"/>
      <c r="D48" s="38">
        <v>1</v>
      </c>
      <c r="E48" s="38">
        <v>0</v>
      </c>
      <c r="F48" s="38">
        <v>0.2</v>
      </c>
      <c r="G48" s="38">
        <v>0</v>
      </c>
      <c r="H48" s="38">
        <v>20.6</v>
      </c>
      <c r="I48" s="38">
        <v>86.48</v>
      </c>
      <c r="J48" s="39">
        <v>0</v>
      </c>
      <c r="K48" s="39">
        <v>0</v>
      </c>
      <c r="L48" s="39">
        <v>0</v>
      </c>
      <c r="M48" s="39">
        <v>0</v>
      </c>
      <c r="N48" s="39">
        <v>19.8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SUM($CC$46:$CC$47)</f>
        <v>11.04</v>
      </c>
      <c r="CD48" s="36">
        <f>$I$48/$I$49*100</f>
        <v>3.0692788188529248</v>
      </c>
      <c r="CE48" s="36">
        <v>0</v>
      </c>
      <c r="CG48" s="36">
        <v>4</v>
      </c>
      <c r="CH48" s="36">
        <v>4</v>
      </c>
      <c r="CI48" s="36">
        <v>4</v>
      </c>
      <c r="CJ48" s="36">
        <v>400</v>
      </c>
      <c r="CK48" s="36">
        <v>182</v>
      </c>
      <c r="CL48" s="36">
        <v>291</v>
      </c>
      <c r="CM48" s="36">
        <v>0.6</v>
      </c>
      <c r="CN48" s="36">
        <v>0.6</v>
      </c>
      <c r="CO48" s="36">
        <v>0.6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104.77</v>
      </c>
      <c r="E49" s="38">
        <v>63.6</v>
      </c>
      <c r="F49" s="38">
        <v>74.7</v>
      </c>
      <c r="G49" s="38">
        <v>13.04</v>
      </c>
      <c r="H49" s="38">
        <v>441.41</v>
      </c>
      <c r="I49" s="38">
        <v>2817.6</v>
      </c>
      <c r="J49" s="39">
        <v>41.06</v>
      </c>
      <c r="K49" s="39">
        <v>5.16</v>
      </c>
      <c r="L49" s="39">
        <v>0</v>
      </c>
      <c r="M49" s="39">
        <v>0</v>
      </c>
      <c r="N49" s="39">
        <v>175.96</v>
      </c>
      <c r="O49" s="39">
        <v>239.9</v>
      </c>
      <c r="P49" s="39">
        <v>25.55</v>
      </c>
      <c r="Q49" s="39">
        <v>0</v>
      </c>
      <c r="R49" s="39">
        <v>0</v>
      </c>
      <c r="S49" s="39">
        <v>7.62</v>
      </c>
      <c r="T49" s="39">
        <v>29.51</v>
      </c>
      <c r="U49" s="39">
        <v>3389.16</v>
      </c>
      <c r="V49" s="39">
        <v>5049.8100000000004</v>
      </c>
      <c r="W49" s="39">
        <v>1172.54</v>
      </c>
      <c r="X49" s="39">
        <v>368.26</v>
      </c>
      <c r="Y49" s="39">
        <v>1544.87</v>
      </c>
      <c r="Z49" s="39">
        <v>18.71</v>
      </c>
      <c r="AA49" s="39">
        <v>297.3</v>
      </c>
      <c r="AB49" s="39">
        <v>3870.1</v>
      </c>
      <c r="AC49" s="39">
        <v>1072.3699999999999</v>
      </c>
      <c r="AD49" s="39">
        <v>9.6300000000000008</v>
      </c>
      <c r="AE49" s="39">
        <v>1.01</v>
      </c>
      <c r="AF49" s="39">
        <v>1.81</v>
      </c>
      <c r="AG49" s="39">
        <v>11.68</v>
      </c>
      <c r="AH49" s="39">
        <v>34.97</v>
      </c>
      <c r="AI49" s="39">
        <v>38.75</v>
      </c>
      <c r="AJ49" s="39">
        <v>0.8</v>
      </c>
      <c r="AK49" s="39">
        <v>4455.2</v>
      </c>
      <c r="AL49" s="39">
        <v>3924.93</v>
      </c>
      <c r="AM49" s="39">
        <v>7135.38</v>
      </c>
      <c r="AN49" s="39">
        <v>5290.02</v>
      </c>
      <c r="AO49" s="39">
        <v>1916.5</v>
      </c>
      <c r="AP49" s="39">
        <v>3492.3</v>
      </c>
      <c r="AQ49" s="39">
        <v>1165.95</v>
      </c>
      <c r="AR49" s="39">
        <v>4305.3900000000003</v>
      </c>
      <c r="AS49" s="39">
        <v>2735.14</v>
      </c>
      <c r="AT49" s="39">
        <v>3240.47</v>
      </c>
      <c r="AU49" s="39">
        <v>4156.91</v>
      </c>
      <c r="AV49" s="39">
        <v>2236.52</v>
      </c>
      <c r="AW49" s="39">
        <v>2261.91</v>
      </c>
      <c r="AX49" s="39">
        <v>12394.64</v>
      </c>
      <c r="AY49" s="39">
        <v>203.51</v>
      </c>
      <c r="AZ49" s="39">
        <v>3717.21</v>
      </c>
      <c r="BA49" s="39">
        <v>2555.58</v>
      </c>
      <c r="BB49" s="39">
        <v>3782.29</v>
      </c>
      <c r="BC49" s="39">
        <v>1125.6300000000001</v>
      </c>
      <c r="BD49" s="39">
        <v>0.52</v>
      </c>
      <c r="BE49" s="39">
        <v>0.24</v>
      </c>
      <c r="BF49" s="39">
        <v>0.13</v>
      </c>
      <c r="BG49" s="39">
        <v>0.28999999999999998</v>
      </c>
      <c r="BH49" s="39">
        <v>0.34</v>
      </c>
      <c r="BI49" s="39">
        <v>1.56</v>
      </c>
      <c r="BJ49" s="39">
        <v>0</v>
      </c>
      <c r="BK49" s="39">
        <v>5.44</v>
      </c>
      <c r="BL49" s="39">
        <v>0</v>
      </c>
      <c r="BM49" s="39">
        <v>1.72</v>
      </c>
      <c r="BN49" s="39">
        <v>0.04</v>
      </c>
      <c r="BO49" s="39">
        <v>0.05</v>
      </c>
      <c r="BP49" s="39">
        <v>0</v>
      </c>
      <c r="BQ49" s="39">
        <v>0.3</v>
      </c>
      <c r="BR49" s="39">
        <v>0.5</v>
      </c>
      <c r="BS49" s="39">
        <v>7.98</v>
      </c>
      <c r="BT49" s="39">
        <v>0</v>
      </c>
      <c r="BU49" s="39">
        <v>0</v>
      </c>
      <c r="BV49" s="39">
        <v>6.23</v>
      </c>
      <c r="BW49" s="39">
        <v>0.16</v>
      </c>
      <c r="BX49" s="39">
        <v>0.06</v>
      </c>
      <c r="BY49" s="39">
        <v>0</v>
      </c>
      <c r="BZ49" s="39">
        <v>0</v>
      </c>
      <c r="CA49" s="39">
        <v>0</v>
      </c>
      <c r="CB49" s="39">
        <v>2815.91</v>
      </c>
      <c r="CC49" s="38">
        <v>411.00000000000011</v>
      </c>
      <c r="CE49" s="36">
        <v>942.32</v>
      </c>
      <c r="CG49" s="36">
        <v>375.04</v>
      </c>
      <c r="CH49" s="36">
        <v>222.21</v>
      </c>
      <c r="CI49" s="36">
        <v>298.63</v>
      </c>
      <c r="CJ49" s="36">
        <v>17751.46</v>
      </c>
      <c r="CK49" s="36">
        <v>8118.55</v>
      </c>
      <c r="CL49" s="36">
        <v>12935</v>
      </c>
      <c r="CM49" s="36">
        <v>347.1</v>
      </c>
      <c r="CN49" s="36">
        <v>196.45</v>
      </c>
      <c r="CO49" s="36">
        <v>271.82</v>
      </c>
      <c r="CP49" s="36">
        <v>41.75</v>
      </c>
      <c r="CQ49" s="36">
        <v>6.95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25</v>
      </c>
      <c r="G51" s="16"/>
      <c r="H51" s="16">
        <v>60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5" t="s">
        <v>152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11.04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45408.342777777776</v>
      </c>
      <c r="C1">
        <f>YEAR(Дата_Сост)</f>
        <v>2024</v>
      </c>
      <c r="D1">
        <f>MONTH(Дата_Сост)</f>
        <v>4</v>
      </c>
      <c r="E1">
        <f>DAY(Дата_Сост)</f>
        <v>26</v>
      </c>
    </row>
    <row r="2" spans="1:5">
      <c r="A2" t="s">
        <v>82</v>
      </c>
      <c r="B2" s="2">
        <v>45405.501851851855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2024-04-23T07:04:31Z</dcterms:modified>
</cp:coreProperties>
</file>