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7.05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'07.05.2024'!$A$3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<sst xmlns="http://schemas.openxmlformats.org/spreadsheetml/2006/main" count="185" uniqueCount="156">
  <si>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</si>
  <si>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</si>
  <si>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</si>
  <si>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</si>
  <si>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</si>
  <si>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</si>
  <si>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</si>
  <si>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</si>
  <si>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</si>
  <si>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</si>
  <si>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</si>
  <si>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</si>
  <si>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</si>
  <si>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</si>
  <si>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</si>
  <si>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</si>
  <si>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</si>
  <si>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</si>
  <si>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</si>
  <si>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</si>
  <si>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</si>
  <si>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</si>
  <si>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</si>
  <si>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</si>
  <si>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</si>
  <si>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</si>
  <si>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</si>
  <si>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</si>
  <si>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</si>
  <si>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</si>
  <si>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</si>
  <si>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</si>
  <si>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</si>
  <si>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</si>
  <si>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</si>
  <si>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</si>
  <si>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</si>
  <si>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</si>
  <si>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</si>
  <si>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</si>
  <si>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</si>
  <si>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</si>
  <si>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</si>
  <si>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</si>
  <si>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</si>
  <si>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</si>
  <si>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</si>
  <si>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</si>
  <si>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</si>
  <si>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</si>
  <si>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</si>
  <si>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</si>
  <si>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</si>
  <si>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</si>
  <si>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</si>
  <si>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</si>
  <si>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</si>
  <si>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</si>
  <si>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</si>
  <si>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</si>
  <si>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</si>
  <si>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</si>
  <si>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</si>
  <si>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</si>
  <si>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</si>
  <si>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</si>
  <si>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</si>
  <si>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</si>
  <si>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</si>
  <si>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</si>
  <si>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</si>
  <si>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</si>
  <si>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</si>
  <si>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</si>
  <si>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</si>
  <si>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</si>
  <si>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</si>
  <si>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</si>
  <si>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</si>
  <si>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</si>
  <si>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</si>
  <si>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</si>
  <si>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</si>
  <si>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</si>
  <si>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</si>
  <si>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</si>
  <si>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</si>
  <si>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</si>
  <si>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</si>
  <si>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</si>
  <si>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</si>
  <si>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</si>
  <si>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</si>
  <si>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</si>
  <si>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</si>
  <si>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</si>
  <si>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</si>
  <si>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</si>
  <si>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</si>
  <si>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свежих томатов с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</si>
  <si>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</si>
  <si>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</si>
  <si>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</si>
  <si>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</si>
  <si>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</si>
  <si>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</si>
  <si>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</si>
  <si>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</si>
  <si>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</si>
  <si>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Пирожное "Чоко Пай" ин/уп (1/30)</t>
  </si>
  <si>
    <t>Итого за 'Полдник'</t>
  </si>
  <si>
    <t xml:space="preserve">Завтрак с 12 и старше </t>
  </si>
  <si>
    <t>Итого за 'Завтрак с 12 и старше '</t>
  </si>
  <si>
    <t xml:space="preserve">Обед с 12 и старше </t>
  </si>
  <si>
    <t>Салат из свежих огурцов с растительным маслом</t>
  </si>
  <si>
    <t>Итого за 'Обед с 12 и старше '</t>
  </si>
  <si>
    <t xml:space="preserve">Полдник с 12 и старше </t>
  </si>
  <si>
    <t>Итого за 'Полдник с 12 и старше '</t>
  </si>
  <si>
    <t>Итого за день</t>
  </si>
  <si>
    <t>Содержание, % от калорийности</t>
  </si>
  <si>
    <t>07.05.2024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</si>
  <si>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</si>
  <si>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</si>
  <si>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</si>
  <si>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</si>
  <si>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</si>
  <si>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</si>
  <si>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</si>
  <si>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</si>
  <si>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</si>
  <si>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</si>
  <si>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</si>
  <si>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</si>
  <si>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</si>
  <si>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</si>
  <si>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</si>
  <si>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</si>
  <si>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</si>
  <si>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</si>
  <si>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</si>
  <si>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</si>
  <si>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</si>
  <si>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</si>
  <si>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</si>
  <si>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</si>
  <si>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</si>
  <si>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</si>
  <si>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</si>
  <si>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</si>
  <si>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</si>
  <si>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</si>
  <si>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</si>
  <si>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</si>
  <si>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/>
  </si>
  <si>
    <t>Итого сумма с 12 и старше       220,00</t>
  </si>
  <si>
    <t>Итого сумма с 7 до 11 лет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</si>
</sst>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30" sqref="A30:IV3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7.5.2024г.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"7 мая 2024 г."</f>
        <v>7 мая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93</v>
      </c>
      <c r="C11" s="34" t="str">
        <f>"160"</f>
        <v>160</v>
      </c>
      <c r="D11" s="34">
        <v>4.3899999999999997</v>
      </c>
      <c r="E11" s="34">
        <v>1.89</v>
      </c>
      <c r="F11" s="34">
        <v>4.83</v>
      </c>
      <c r="G11" s="34">
        <v>0.61</v>
      </c>
      <c r="H11" s="34">
        <v>21.28</v>
      </c>
      <c r="I11" s="34">
        <v>145.13984694634146</v>
      </c>
      <c r="J11" s="35">
        <v>3.18</v>
      </c>
      <c r="K11" s="35">
        <v>0.09</v>
      </c>
      <c r="L11" s="35">
        <v>0</v>
      </c>
      <c r="M11" s="35">
        <v>0</v>
      </c>
      <c r="N11" s="35">
        <v>5.29</v>
      </c>
      <c r="O11" s="35">
        <v>15.16</v>
      </c>
      <c r="P11" s="35">
        <v>0.83</v>
      </c>
      <c r="Q11" s="35">
        <v>0</v>
      </c>
      <c r="R11" s="35">
        <v>0</v>
      </c>
      <c r="S11" s="35">
        <v>0.06</v>
      </c>
      <c r="T11" s="35">
        <v>1.35</v>
      </c>
      <c r="U11" s="35">
        <v>276.16000000000003</v>
      </c>
      <c r="V11" s="35">
        <v>123.34</v>
      </c>
      <c r="W11" s="35">
        <v>75.89</v>
      </c>
      <c r="X11" s="35">
        <v>20.69</v>
      </c>
      <c r="Y11" s="35">
        <v>90.28</v>
      </c>
      <c r="Z11" s="35">
        <v>0.53</v>
      </c>
      <c r="AA11" s="35">
        <v>17.05</v>
      </c>
      <c r="AB11" s="35">
        <v>16.98</v>
      </c>
      <c r="AC11" s="35">
        <v>32.11</v>
      </c>
      <c r="AD11" s="35">
        <v>0.23</v>
      </c>
      <c r="AE11" s="35">
        <v>0.08</v>
      </c>
      <c r="AF11" s="35">
        <v>0.09</v>
      </c>
      <c r="AG11" s="35">
        <v>0.35</v>
      </c>
      <c r="AH11" s="35">
        <v>1.53</v>
      </c>
      <c r="AI11" s="35">
        <v>0.33</v>
      </c>
      <c r="AJ11" s="35">
        <v>0</v>
      </c>
      <c r="AK11" s="35">
        <v>212.78</v>
      </c>
      <c r="AL11" s="35">
        <v>202.06</v>
      </c>
      <c r="AM11" s="35">
        <v>467.01</v>
      </c>
      <c r="AN11" s="35">
        <v>200.48</v>
      </c>
      <c r="AO11" s="35">
        <v>102.56</v>
      </c>
      <c r="AP11" s="35">
        <v>167.05</v>
      </c>
      <c r="AQ11" s="35">
        <v>63.78</v>
      </c>
      <c r="AR11" s="35">
        <v>223.21</v>
      </c>
      <c r="AS11" s="35">
        <v>189.74</v>
      </c>
      <c r="AT11" s="35">
        <v>105.73</v>
      </c>
      <c r="AU11" s="35">
        <v>131.76</v>
      </c>
      <c r="AV11" s="35">
        <v>58.38</v>
      </c>
      <c r="AW11" s="35">
        <v>77.84</v>
      </c>
      <c r="AX11" s="35">
        <v>619.72</v>
      </c>
      <c r="AY11" s="35">
        <v>0</v>
      </c>
      <c r="AZ11" s="35">
        <v>214.46</v>
      </c>
      <c r="BA11" s="35">
        <v>152.52000000000001</v>
      </c>
      <c r="BB11" s="35">
        <v>196.76</v>
      </c>
      <c r="BC11" s="35">
        <v>62.27</v>
      </c>
      <c r="BD11" s="35">
        <v>0.09</v>
      </c>
      <c r="BE11" s="35">
        <v>0.04</v>
      </c>
      <c r="BF11" s="35">
        <v>0.02</v>
      </c>
      <c r="BG11" s="35">
        <v>0.05</v>
      </c>
      <c r="BH11" s="35">
        <v>0.06</v>
      </c>
      <c r="BI11" s="35">
        <v>0.27</v>
      </c>
      <c r="BJ11" s="35">
        <v>0</v>
      </c>
      <c r="BK11" s="35">
        <v>0.79</v>
      </c>
      <c r="BL11" s="35">
        <v>0</v>
      </c>
      <c r="BM11" s="35">
        <v>0.24</v>
      </c>
      <c r="BN11" s="35">
        <v>0</v>
      </c>
      <c r="BO11" s="35">
        <v>0</v>
      </c>
      <c r="BP11" s="35">
        <v>0</v>
      </c>
      <c r="BQ11" s="35">
        <v>0.05</v>
      </c>
      <c r="BR11" s="35">
        <v>0.08</v>
      </c>
      <c r="BS11" s="35">
        <v>0.69</v>
      </c>
      <c r="BT11" s="35">
        <v>0</v>
      </c>
      <c r="BU11" s="35">
        <v>0</v>
      </c>
      <c r="BV11" s="35">
        <v>0.32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141.08000000000001</v>
      </c>
      <c r="CC11" s="34">
        <v>14.44</v>
      </c>
      <c r="CE11" s="32">
        <v>19.88</v>
      </c>
      <c r="CG11" s="32">
        <v>30.18</v>
      </c>
      <c r="CH11" s="32">
        <v>15.06</v>
      </c>
      <c r="CI11" s="32">
        <v>22.62</v>
      </c>
      <c r="CJ11" s="32">
        <v>1026.17</v>
      </c>
      <c r="CK11" s="32">
        <v>512.84</v>
      </c>
      <c r="CL11" s="32">
        <v>769.5</v>
      </c>
      <c r="CM11" s="32">
        <v>5.86</v>
      </c>
      <c r="CN11" s="32">
        <v>4.1500000000000004</v>
      </c>
      <c r="CO11" s="32">
        <v>5</v>
      </c>
      <c r="CP11" s="32">
        <v>2.34</v>
      </c>
      <c r="CQ11" s="32">
        <v>0.62</v>
      </c>
      <c r="CR11" s="32">
        <v>8.75</v>
      </c>
    </row>
    <row r="12" spans="1:96" s="32" customFormat="1">
      <c r="A12" s="32" t="str">
        <f>"726/1"</f>
        <v>726/1</v>
      </c>
      <c r="B12" s="33" t="s">
        <v>94</v>
      </c>
      <c r="C12" s="34" t="str">
        <f>"120"</f>
        <v>120</v>
      </c>
      <c r="D12" s="34">
        <v>15.53</v>
      </c>
      <c r="E12" s="34">
        <v>0.08</v>
      </c>
      <c r="F12" s="34">
        <v>8.2799999999999994</v>
      </c>
      <c r="G12" s="34">
        <v>3.6</v>
      </c>
      <c r="H12" s="34">
        <v>83.87</v>
      </c>
      <c r="I12" s="34">
        <v>465.48802000000006</v>
      </c>
      <c r="J12" s="35">
        <v>5.31</v>
      </c>
      <c r="K12" s="35">
        <v>0.22</v>
      </c>
      <c r="L12" s="35">
        <v>0</v>
      </c>
      <c r="M12" s="35">
        <v>0</v>
      </c>
      <c r="N12" s="35">
        <v>29.27</v>
      </c>
      <c r="O12" s="35">
        <v>51.11</v>
      </c>
      <c r="P12" s="35">
        <v>3.49</v>
      </c>
      <c r="Q12" s="35">
        <v>0</v>
      </c>
      <c r="R12" s="35">
        <v>0</v>
      </c>
      <c r="S12" s="35">
        <v>0.36</v>
      </c>
      <c r="T12" s="35">
        <v>2.06</v>
      </c>
      <c r="U12" s="35">
        <v>516.29999999999995</v>
      </c>
      <c r="V12" s="35">
        <v>140.97999999999999</v>
      </c>
      <c r="W12" s="35">
        <v>25.34</v>
      </c>
      <c r="X12" s="35">
        <v>34.450000000000003</v>
      </c>
      <c r="Y12" s="35">
        <v>91.35</v>
      </c>
      <c r="Z12" s="35">
        <v>2.11</v>
      </c>
      <c r="AA12" s="35">
        <v>24</v>
      </c>
      <c r="AB12" s="35">
        <v>24</v>
      </c>
      <c r="AC12" s="35">
        <v>45</v>
      </c>
      <c r="AD12" s="35">
        <v>2.14</v>
      </c>
      <c r="AE12" s="35">
        <v>0.14000000000000001</v>
      </c>
      <c r="AF12" s="35">
        <v>0.06</v>
      </c>
      <c r="AG12" s="35">
        <v>1.54</v>
      </c>
      <c r="AH12" s="35">
        <v>3.62</v>
      </c>
      <c r="AI12" s="35">
        <v>0</v>
      </c>
      <c r="AJ12" s="35">
        <v>0</v>
      </c>
      <c r="AK12" s="35">
        <v>423.56</v>
      </c>
      <c r="AL12" s="35">
        <v>439.26</v>
      </c>
      <c r="AM12" s="35">
        <v>673.79</v>
      </c>
      <c r="AN12" s="35">
        <v>228.7</v>
      </c>
      <c r="AO12" s="35">
        <v>133.57</v>
      </c>
      <c r="AP12" s="35">
        <v>268.37</v>
      </c>
      <c r="AQ12" s="35">
        <v>103.31</v>
      </c>
      <c r="AR12" s="35">
        <v>477.71</v>
      </c>
      <c r="AS12" s="35">
        <v>297.79000000000002</v>
      </c>
      <c r="AT12" s="35">
        <v>411.91</v>
      </c>
      <c r="AU12" s="35">
        <v>344.89</v>
      </c>
      <c r="AV12" s="35">
        <v>184.9</v>
      </c>
      <c r="AW12" s="35">
        <v>318.10000000000002</v>
      </c>
      <c r="AX12" s="35">
        <v>2635.95</v>
      </c>
      <c r="AY12" s="35">
        <v>0</v>
      </c>
      <c r="AZ12" s="35">
        <v>858.41</v>
      </c>
      <c r="BA12" s="35">
        <v>378.44</v>
      </c>
      <c r="BB12" s="35">
        <v>254.36</v>
      </c>
      <c r="BC12" s="35">
        <v>196.08</v>
      </c>
      <c r="BD12" s="35">
        <v>0.24</v>
      </c>
      <c r="BE12" s="35">
        <v>0.11</v>
      </c>
      <c r="BF12" s="35">
        <v>0.06</v>
      </c>
      <c r="BG12" s="35">
        <v>0.13</v>
      </c>
      <c r="BH12" s="35">
        <v>0.16</v>
      </c>
      <c r="BI12" s="35">
        <v>0.72</v>
      </c>
      <c r="BJ12" s="35">
        <v>0</v>
      </c>
      <c r="BK12" s="35">
        <v>2.29</v>
      </c>
      <c r="BL12" s="35">
        <v>0</v>
      </c>
      <c r="BM12" s="35">
        <v>0.76</v>
      </c>
      <c r="BN12" s="35">
        <v>0.01</v>
      </c>
      <c r="BO12" s="35">
        <v>0</v>
      </c>
      <c r="BP12" s="35">
        <v>0</v>
      </c>
      <c r="BQ12" s="35">
        <v>0.14000000000000001</v>
      </c>
      <c r="BR12" s="35">
        <v>0.21</v>
      </c>
      <c r="BS12" s="35">
        <v>2.82</v>
      </c>
      <c r="BT12" s="35">
        <v>0</v>
      </c>
      <c r="BU12" s="35">
        <v>0</v>
      </c>
      <c r="BV12" s="35">
        <v>1.1499999999999999</v>
      </c>
      <c r="BW12" s="35">
        <v>0.03</v>
      </c>
      <c r="BX12" s="35">
        <v>0</v>
      </c>
      <c r="BY12" s="35">
        <v>0</v>
      </c>
      <c r="BZ12" s="35">
        <v>0</v>
      </c>
      <c r="CA12" s="35">
        <v>0</v>
      </c>
      <c r="CB12" s="35">
        <v>67.540000000000006</v>
      </c>
      <c r="CC12" s="34">
        <v>40.299999999999997</v>
      </c>
      <c r="CE12" s="32">
        <v>28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24.42</v>
      </c>
    </row>
    <row r="13" spans="1:96" s="32" customFormat="1">
      <c r="A13" s="32" t="str">
        <f>"2"</f>
        <v>2</v>
      </c>
      <c r="B13" s="33" t="s">
        <v>95</v>
      </c>
      <c r="C13" s="34" t="str">
        <f>"20"</f>
        <v>20</v>
      </c>
      <c r="D13" s="34">
        <v>1.32</v>
      </c>
      <c r="E13" s="34">
        <v>0</v>
      </c>
      <c r="F13" s="34">
        <v>0.13</v>
      </c>
      <c r="G13" s="34">
        <v>0.13</v>
      </c>
      <c r="H13" s="34">
        <v>9.3800000000000008</v>
      </c>
      <c r="I13" s="34">
        <v>44.780199999999994</v>
      </c>
      <c r="J13" s="35">
        <v>0</v>
      </c>
      <c r="K13" s="35">
        <v>0</v>
      </c>
      <c r="L13" s="35">
        <v>0</v>
      </c>
      <c r="M13" s="35">
        <v>0</v>
      </c>
      <c r="N13" s="35">
        <v>0.22</v>
      </c>
      <c r="O13" s="35">
        <v>9.1199999999999992</v>
      </c>
      <c r="P13" s="35">
        <v>0.04</v>
      </c>
      <c r="Q13" s="35">
        <v>0</v>
      </c>
      <c r="R13" s="35">
        <v>0</v>
      </c>
      <c r="S13" s="35">
        <v>0</v>
      </c>
      <c r="T13" s="35">
        <v>0.36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63.86</v>
      </c>
      <c r="AL13" s="35">
        <v>66.47</v>
      </c>
      <c r="AM13" s="35">
        <v>101.79</v>
      </c>
      <c r="AN13" s="35">
        <v>33.76</v>
      </c>
      <c r="AO13" s="35">
        <v>20.010000000000002</v>
      </c>
      <c r="AP13" s="35">
        <v>40.020000000000003</v>
      </c>
      <c r="AQ13" s="35">
        <v>15.14</v>
      </c>
      <c r="AR13" s="35">
        <v>72.38</v>
      </c>
      <c r="AS13" s="35">
        <v>44.89</v>
      </c>
      <c r="AT13" s="35">
        <v>62.64</v>
      </c>
      <c r="AU13" s="35">
        <v>51.68</v>
      </c>
      <c r="AV13" s="35">
        <v>27.14</v>
      </c>
      <c r="AW13" s="35">
        <v>48.02</v>
      </c>
      <c r="AX13" s="35">
        <v>401.59</v>
      </c>
      <c r="AY13" s="35">
        <v>0</v>
      </c>
      <c r="AZ13" s="35">
        <v>130.85</v>
      </c>
      <c r="BA13" s="35">
        <v>56.9</v>
      </c>
      <c r="BB13" s="35">
        <v>37.76</v>
      </c>
      <c r="BC13" s="35">
        <v>29.93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0.02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0.01</v>
      </c>
      <c r="BT13" s="35">
        <v>0</v>
      </c>
      <c r="BU13" s="35">
        <v>0</v>
      </c>
      <c r="BV13" s="35">
        <v>0.06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7.82</v>
      </c>
      <c r="CC13" s="34">
        <v>1.1200000000000001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0.93</v>
      </c>
    </row>
    <row r="14" spans="1:96" s="28" customFormat="1">
      <c r="A14" s="28" t="str">
        <f>"27/10"</f>
        <v>27/10</v>
      </c>
      <c r="B14" s="29" t="s">
        <v>96</v>
      </c>
      <c r="C14" s="30" t="str">
        <f>"200"</f>
        <v>200</v>
      </c>
      <c r="D14" s="30">
        <v>0.1</v>
      </c>
      <c r="E14" s="30">
        <v>0</v>
      </c>
      <c r="F14" s="30">
        <v>0.02</v>
      </c>
      <c r="G14" s="30">
        <v>0.02</v>
      </c>
      <c r="H14" s="30">
        <v>5.94</v>
      </c>
      <c r="I14" s="30">
        <v>23.095202</v>
      </c>
      <c r="J14" s="31">
        <v>0</v>
      </c>
      <c r="K14" s="31">
        <v>0</v>
      </c>
      <c r="L14" s="31">
        <v>0</v>
      </c>
      <c r="M14" s="31">
        <v>0</v>
      </c>
      <c r="N14" s="31">
        <v>5.89</v>
      </c>
      <c r="O14" s="31">
        <v>0</v>
      </c>
      <c r="P14" s="31">
        <v>0.05</v>
      </c>
      <c r="Q14" s="31">
        <v>0</v>
      </c>
      <c r="R14" s="31">
        <v>0</v>
      </c>
      <c r="S14" s="31">
        <v>0</v>
      </c>
      <c r="T14" s="31">
        <v>0.03</v>
      </c>
      <c r="U14" s="31">
        <v>0.06</v>
      </c>
      <c r="V14" s="31">
        <v>0.18</v>
      </c>
      <c r="W14" s="31">
        <v>0.17</v>
      </c>
      <c r="X14" s="31">
        <v>0</v>
      </c>
      <c r="Y14" s="31">
        <v>0</v>
      </c>
      <c r="Z14" s="31">
        <v>0.02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200.05</v>
      </c>
      <c r="CC14" s="30">
        <v>1.2</v>
      </c>
      <c r="CE14" s="28">
        <v>0</v>
      </c>
      <c r="CG14" s="28">
        <v>0.6</v>
      </c>
      <c r="CH14" s="28">
        <v>0.6</v>
      </c>
      <c r="CI14" s="28">
        <v>0.6</v>
      </c>
      <c r="CJ14" s="28">
        <v>60</v>
      </c>
      <c r="CK14" s="28">
        <v>24.6</v>
      </c>
      <c r="CL14" s="28">
        <v>42.3</v>
      </c>
      <c r="CM14" s="28">
        <v>6.54</v>
      </c>
      <c r="CN14" s="28">
        <v>3.84</v>
      </c>
      <c r="CO14" s="28">
        <v>5.19</v>
      </c>
      <c r="CP14" s="28">
        <v>6</v>
      </c>
      <c r="CQ14" s="28">
        <v>0</v>
      </c>
      <c r="CR14" s="28">
        <v>0.73</v>
      </c>
    </row>
    <row r="15" spans="1:96" s="36" customFormat="1" ht="11.4">
      <c r="B15" s="37" t="s">
        <v>97</v>
      </c>
      <c r="C15" s="38"/>
      <c r="D15" s="38">
        <v>21.34</v>
      </c>
      <c r="E15" s="38">
        <v>1.97</v>
      </c>
      <c r="F15" s="38">
        <v>13.27</v>
      </c>
      <c r="G15" s="38">
        <v>4.37</v>
      </c>
      <c r="H15" s="38">
        <v>120.47</v>
      </c>
      <c r="I15" s="38">
        <v>678.5</v>
      </c>
      <c r="J15" s="39">
        <v>8.49</v>
      </c>
      <c r="K15" s="39">
        <v>0.31</v>
      </c>
      <c r="L15" s="39">
        <v>0</v>
      </c>
      <c r="M15" s="39">
        <v>0</v>
      </c>
      <c r="N15" s="39">
        <v>40.67</v>
      </c>
      <c r="O15" s="39">
        <v>75.39</v>
      </c>
      <c r="P15" s="39">
        <v>4.41</v>
      </c>
      <c r="Q15" s="39">
        <v>0</v>
      </c>
      <c r="R15" s="39">
        <v>0</v>
      </c>
      <c r="S15" s="39">
        <v>0.42</v>
      </c>
      <c r="T15" s="39">
        <v>3.8</v>
      </c>
      <c r="U15" s="39">
        <v>792.52</v>
      </c>
      <c r="V15" s="39">
        <v>264.49</v>
      </c>
      <c r="W15" s="39">
        <v>101.41</v>
      </c>
      <c r="X15" s="39">
        <v>55.14</v>
      </c>
      <c r="Y15" s="39">
        <v>181.63</v>
      </c>
      <c r="Z15" s="39">
        <v>2.66</v>
      </c>
      <c r="AA15" s="39">
        <v>41.05</v>
      </c>
      <c r="AB15" s="39">
        <v>40.98</v>
      </c>
      <c r="AC15" s="39">
        <v>77.11</v>
      </c>
      <c r="AD15" s="39">
        <v>2.37</v>
      </c>
      <c r="AE15" s="39">
        <v>0.21</v>
      </c>
      <c r="AF15" s="39">
        <v>0.15</v>
      </c>
      <c r="AG15" s="39">
        <v>1.89</v>
      </c>
      <c r="AH15" s="39">
        <v>5.15</v>
      </c>
      <c r="AI15" s="39">
        <v>0.33</v>
      </c>
      <c r="AJ15" s="39">
        <v>0</v>
      </c>
      <c r="AK15" s="39">
        <v>700.2</v>
      </c>
      <c r="AL15" s="39">
        <v>707.79</v>
      </c>
      <c r="AM15" s="39">
        <v>1242.5899999999999</v>
      </c>
      <c r="AN15" s="39">
        <v>462.93</v>
      </c>
      <c r="AO15" s="39">
        <v>256.14999999999998</v>
      </c>
      <c r="AP15" s="39">
        <v>475.44</v>
      </c>
      <c r="AQ15" s="39">
        <v>182.23</v>
      </c>
      <c r="AR15" s="39">
        <v>773.3</v>
      </c>
      <c r="AS15" s="39">
        <v>532.41999999999996</v>
      </c>
      <c r="AT15" s="39">
        <v>580.28</v>
      </c>
      <c r="AU15" s="39">
        <v>528.32000000000005</v>
      </c>
      <c r="AV15" s="39">
        <v>270.43</v>
      </c>
      <c r="AW15" s="39">
        <v>443.96</v>
      </c>
      <c r="AX15" s="39">
        <v>3657.26</v>
      </c>
      <c r="AY15" s="39">
        <v>0</v>
      </c>
      <c r="AZ15" s="39">
        <v>1203.72</v>
      </c>
      <c r="BA15" s="39">
        <v>587.86</v>
      </c>
      <c r="BB15" s="39">
        <v>488.88</v>
      </c>
      <c r="BC15" s="39">
        <v>288.27999999999997</v>
      </c>
      <c r="BD15" s="39">
        <v>0.33</v>
      </c>
      <c r="BE15" s="39">
        <v>0.15</v>
      </c>
      <c r="BF15" s="39">
        <v>0.08</v>
      </c>
      <c r="BG15" s="39">
        <v>0.18</v>
      </c>
      <c r="BH15" s="39">
        <v>0.22</v>
      </c>
      <c r="BI15" s="39">
        <v>0.99</v>
      </c>
      <c r="BJ15" s="39">
        <v>0</v>
      </c>
      <c r="BK15" s="39">
        <v>3.1</v>
      </c>
      <c r="BL15" s="39">
        <v>0</v>
      </c>
      <c r="BM15" s="39">
        <v>1</v>
      </c>
      <c r="BN15" s="39">
        <v>0.01</v>
      </c>
      <c r="BO15" s="39">
        <v>0</v>
      </c>
      <c r="BP15" s="39">
        <v>0</v>
      </c>
      <c r="BQ15" s="39">
        <v>0.19</v>
      </c>
      <c r="BR15" s="39">
        <v>0.3</v>
      </c>
      <c r="BS15" s="39">
        <v>3.52</v>
      </c>
      <c r="BT15" s="39">
        <v>0</v>
      </c>
      <c r="BU15" s="39">
        <v>0</v>
      </c>
      <c r="BV15" s="39">
        <v>1.52</v>
      </c>
      <c r="BW15" s="39">
        <v>0.04</v>
      </c>
      <c r="BX15" s="39">
        <v>0</v>
      </c>
      <c r="BY15" s="39">
        <v>0</v>
      </c>
      <c r="BZ15" s="39">
        <v>0</v>
      </c>
      <c r="CA15" s="39">
        <v>0</v>
      </c>
      <c r="CB15" s="39">
        <v>416.49</v>
      </c>
      <c r="CC15" s="38">
        <f>SUM($CC$10:$CC$14)</f>
        <v>57.059999999999995</v>
      </c>
      <c r="CD15" s="36">
        <f>$I$15/$I$51*100</f>
        <v>18.828289331283543</v>
      </c>
      <c r="CE15" s="36">
        <v>47.88</v>
      </c>
      <c r="CG15" s="36">
        <v>30.78</v>
      </c>
      <c r="CH15" s="36">
        <v>15.66</v>
      </c>
      <c r="CI15" s="36">
        <v>23.22</v>
      </c>
      <c r="CJ15" s="36">
        <v>2664.99</v>
      </c>
      <c r="CK15" s="36">
        <v>1145.7</v>
      </c>
      <c r="CL15" s="36">
        <v>1905.35</v>
      </c>
      <c r="CM15" s="36">
        <v>25.03</v>
      </c>
      <c r="CN15" s="36">
        <v>20.62</v>
      </c>
      <c r="CO15" s="36">
        <v>22.82</v>
      </c>
      <c r="CP15" s="36">
        <v>8.34</v>
      </c>
      <c r="CQ15" s="36">
        <v>0.62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24">
      <c r="A17" s="32" t="str">
        <f>"20/1"</f>
        <v>20/1</v>
      </c>
      <c r="B17" s="33" t="s">
        <v>99</v>
      </c>
      <c r="C17" s="34" t="str">
        <f>"60"</f>
        <v>60</v>
      </c>
      <c r="D17" s="34">
        <v>0.61</v>
      </c>
      <c r="E17" s="34">
        <v>0</v>
      </c>
      <c r="F17" s="34">
        <v>3.64</v>
      </c>
      <c r="G17" s="34">
        <v>3.64</v>
      </c>
      <c r="H17" s="34">
        <v>2.87</v>
      </c>
      <c r="I17" s="34">
        <v>46.052277600000004</v>
      </c>
      <c r="J17" s="35">
        <v>0.45</v>
      </c>
      <c r="K17" s="35">
        <v>2.34</v>
      </c>
      <c r="L17" s="35">
        <v>0</v>
      </c>
      <c r="M17" s="35">
        <v>0</v>
      </c>
      <c r="N17" s="35">
        <v>1.93</v>
      </c>
      <c r="O17" s="35">
        <v>0.17</v>
      </c>
      <c r="P17" s="35">
        <v>0.77</v>
      </c>
      <c r="Q17" s="35">
        <v>0</v>
      </c>
      <c r="R17" s="35">
        <v>0</v>
      </c>
      <c r="S17" s="35">
        <v>0.44</v>
      </c>
      <c r="T17" s="35">
        <v>0.68</v>
      </c>
      <c r="U17" s="35">
        <v>115.47</v>
      </c>
      <c r="V17" s="35">
        <v>160.32</v>
      </c>
      <c r="W17" s="35">
        <v>8.82</v>
      </c>
      <c r="X17" s="35">
        <v>11.12</v>
      </c>
      <c r="Y17" s="35">
        <v>14.66</v>
      </c>
      <c r="Z17" s="35">
        <v>0.51</v>
      </c>
      <c r="AA17" s="35">
        <v>0</v>
      </c>
      <c r="AB17" s="35">
        <v>442.18</v>
      </c>
      <c r="AC17" s="35">
        <v>75.010000000000005</v>
      </c>
      <c r="AD17" s="35">
        <v>1.98</v>
      </c>
      <c r="AE17" s="35">
        <v>0.03</v>
      </c>
      <c r="AF17" s="35">
        <v>0.02</v>
      </c>
      <c r="AG17" s="35">
        <v>0.28000000000000003</v>
      </c>
      <c r="AH17" s="35">
        <v>0.39</v>
      </c>
      <c r="AI17" s="35">
        <v>13.82</v>
      </c>
      <c r="AJ17" s="35">
        <v>0</v>
      </c>
      <c r="AK17" s="35">
        <v>13.27</v>
      </c>
      <c r="AL17" s="35">
        <v>14.37</v>
      </c>
      <c r="AM17" s="35">
        <v>19.899999999999999</v>
      </c>
      <c r="AN17" s="35">
        <v>22.11</v>
      </c>
      <c r="AO17" s="35">
        <v>3.87</v>
      </c>
      <c r="AP17" s="35">
        <v>16.03</v>
      </c>
      <c r="AQ17" s="35">
        <v>4.42</v>
      </c>
      <c r="AR17" s="35">
        <v>13.82</v>
      </c>
      <c r="AS17" s="35">
        <v>14.92</v>
      </c>
      <c r="AT17" s="35">
        <v>12.71</v>
      </c>
      <c r="AU17" s="35">
        <v>76.28</v>
      </c>
      <c r="AV17" s="35">
        <v>8.84</v>
      </c>
      <c r="AW17" s="35">
        <v>11.05</v>
      </c>
      <c r="AX17" s="35">
        <v>284.10000000000002</v>
      </c>
      <c r="AY17" s="35">
        <v>0</v>
      </c>
      <c r="AZ17" s="35">
        <v>10.5</v>
      </c>
      <c r="BA17" s="35">
        <v>14.37</v>
      </c>
      <c r="BB17" s="35">
        <v>13.82</v>
      </c>
      <c r="BC17" s="35">
        <v>2.76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51.89</v>
      </c>
      <c r="CC17" s="34">
        <v>20.55</v>
      </c>
      <c r="CE17" s="32">
        <v>73.7</v>
      </c>
      <c r="CG17" s="32">
        <v>13.27</v>
      </c>
      <c r="CH17" s="32">
        <v>7.16</v>
      </c>
      <c r="CI17" s="32">
        <v>10.220000000000001</v>
      </c>
      <c r="CJ17" s="32">
        <v>487.6</v>
      </c>
      <c r="CK17" s="32">
        <v>116.75</v>
      </c>
      <c r="CL17" s="32">
        <v>302.18</v>
      </c>
      <c r="CM17" s="32">
        <v>0.95</v>
      </c>
      <c r="CN17" s="32">
        <v>0.43</v>
      </c>
      <c r="CO17" s="32">
        <v>0.69</v>
      </c>
      <c r="CP17" s="32">
        <v>0</v>
      </c>
      <c r="CQ17" s="32">
        <v>0.3</v>
      </c>
      <c r="CR17" s="32">
        <v>12.46</v>
      </c>
    </row>
    <row r="18" spans="1:96" s="32" customFormat="1">
      <c r="A18" s="32" t="str">
        <f>"4/2"</f>
        <v>4/2</v>
      </c>
      <c r="B18" s="33" t="s">
        <v>100</v>
      </c>
      <c r="C18" s="34" t="str">
        <f>"200"</f>
        <v>200</v>
      </c>
      <c r="D18" s="34">
        <v>1.75</v>
      </c>
      <c r="E18" s="34">
        <v>0</v>
      </c>
      <c r="F18" s="34">
        <v>4.37</v>
      </c>
      <c r="G18" s="34">
        <v>4.22</v>
      </c>
      <c r="H18" s="34">
        <v>13.81</v>
      </c>
      <c r="I18" s="34">
        <v>97.159974080000026</v>
      </c>
      <c r="J18" s="35">
        <v>0.99</v>
      </c>
      <c r="K18" s="35">
        <v>2.6</v>
      </c>
      <c r="L18" s="35">
        <v>0</v>
      </c>
      <c r="M18" s="35">
        <v>0</v>
      </c>
      <c r="N18" s="35">
        <v>6.88</v>
      </c>
      <c r="O18" s="35">
        <v>4.8499999999999996</v>
      </c>
      <c r="P18" s="35">
        <v>2.0699999999999998</v>
      </c>
      <c r="Q18" s="35">
        <v>0</v>
      </c>
      <c r="R18" s="35">
        <v>0</v>
      </c>
      <c r="S18" s="35">
        <v>0.21</v>
      </c>
      <c r="T18" s="35">
        <v>2.15</v>
      </c>
      <c r="U18" s="35">
        <v>432.8</v>
      </c>
      <c r="V18" s="35">
        <v>342.82</v>
      </c>
      <c r="W18" s="35">
        <v>32.020000000000003</v>
      </c>
      <c r="X18" s="35">
        <v>21.5</v>
      </c>
      <c r="Y18" s="35">
        <v>49.34</v>
      </c>
      <c r="Z18" s="35">
        <v>1.07</v>
      </c>
      <c r="AA18" s="35">
        <v>3.02</v>
      </c>
      <c r="AB18" s="35">
        <v>779.46</v>
      </c>
      <c r="AC18" s="35">
        <v>167.5</v>
      </c>
      <c r="AD18" s="35">
        <v>1.91</v>
      </c>
      <c r="AE18" s="35">
        <v>0.05</v>
      </c>
      <c r="AF18" s="35">
        <v>0.05</v>
      </c>
      <c r="AG18" s="35">
        <v>0.53</v>
      </c>
      <c r="AH18" s="35">
        <v>1.01</v>
      </c>
      <c r="AI18" s="35">
        <v>5.45</v>
      </c>
      <c r="AJ18" s="35">
        <v>0</v>
      </c>
      <c r="AK18" s="35">
        <v>86.93</v>
      </c>
      <c r="AL18" s="35">
        <v>82.77</v>
      </c>
      <c r="AM18" s="35">
        <v>131.69</v>
      </c>
      <c r="AN18" s="35">
        <v>147.71</v>
      </c>
      <c r="AO18" s="35">
        <v>38.340000000000003</v>
      </c>
      <c r="AP18" s="35">
        <v>82.7</v>
      </c>
      <c r="AQ18" s="35">
        <v>24.47</v>
      </c>
      <c r="AR18" s="35">
        <v>76.319999999999993</v>
      </c>
      <c r="AS18" s="35">
        <v>97.28</v>
      </c>
      <c r="AT18" s="35">
        <v>143.5</v>
      </c>
      <c r="AU18" s="35">
        <v>286.95</v>
      </c>
      <c r="AV18" s="35">
        <v>46.68</v>
      </c>
      <c r="AW18" s="35">
        <v>81.349999999999994</v>
      </c>
      <c r="AX18" s="35">
        <v>383.57</v>
      </c>
      <c r="AY18" s="35">
        <v>0</v>
      </c>
      <c r="AZ18" s="35">
        <v>76.27</v>
      </c>
      <c r="BA18" s="35">
        <v>84.57</v>
      </c>
      <c r="BB18" s="35">
        <v>69.28</v>
      </c>
      <c r="BC18" s="35">
        <v>26.69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0.89</v>
      </c>
      <c r="BT18" s="35">
        <v>0</v>
      </c>
      <c r="BU18" s="35">
        <v>0</v>
      </c>
      <c r="BV18" s="35">
        <v>2.39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251.88</v>
      </c>
      <c r="CC18" s="34">
        <v>12.79</v>
      </c>
      <c r="CE18" s="32">
        <v>132.93</v>
      </c>
      <c r="CG18" s="32">
        <v>51.47</v>
      </c>
      <c r="CH18" s="32">
        <v>30.55</v>
      </c>
      <c r="CI18" s="32">
        <v>41.01</v>
      </c>
      <c r="CJ18" s="32">
        <v>1072.21</v>
      </c>
      <c r="CK18" s="32">
        <v>410.46</v>
      </c>
      <c r="CL18" s="32">
        <v>741.33</v>
      </c>
      <c r="CM18" s="32">
        <v>44.66</v>
      </c>
      <c r="CN18" s="32">
        <v>23.68</v>
      </c>
      <c r="CO18" s="32">
        <v>34.17</v>
      </c>
      <c r="CP18" s="32">
        <v>1.04</v>
      </c>
      <c r="CQ18" s="32">
        <v>1.04</v>
      </c>
      <c r="CR18" s="32">
        <v>7.75</v>
      </c>
    </row>
    <row r="19" spans="1:96" s="32" customFormat="1">
      <c r="A19" s="32" t="str">
        <f>"46/3"</f>
        <v>46/3</v>
      </c>
      <c r="B19" s="33" t="s">
        <v>101</v>
      </c>
      <c r="C19" s="34" t="str">
        <f>"160"</f>
        <v>160</v>
      </c>
      <c r="D19" s="34">
        <v>5.66</v>
      </c>
      <c r="E19" s="34">
        <v>0.03</v>
      </c>
      <c r="F19" s="34">
        <v>3.17</v>
      </c>
      <c r="G19" s="34">
        <v>0.71</v>
      </c>
      <c r="H19" s="34">
        <v>36.380000000000003</v>
      </c>
      <c r="I19" s="34">
        <v>196.20285280000002</v>
      </c>
      <c r="J19" s="35">
        <v>1.99</v>
      </c>
      <c r="K19" s="35">
        <v>0.09</v>
      </c>
      <c r="L19" s="35">
        <v>0</v>
      </c>
      <c r="M19" s="35">
        <v>0</v>
      </c>
      <c r="N19" s="35">
        <v>1.04</v>
      </c>
      <c r="O19" s="35">
        <v>33.51</v>
      </c>
      <c r="P19" s="35">
        <v>1.83</v>
      </c>
      <c r="Q19" s="35">
        <v>0</v>
      </c>
      <c r="R19" s="35">
        <v>0</v>
      </c>
      <c r="S19" s="35">
        <v>0</v>
      </c>
      <c r="T19" s="35">
        <v>1.37</v>
      </c>
      <c r="U19" s="35">
        <v>404.82</v>
      </c>
      <c r="V19" s="35">
        <v>60.02</v>
      </c>
      <c r="W19" s="35">
        <v>13.31</v>
      </c>
      <c r="X19" s="35">
        <v>7.77</v>
      </c>
      <c r="Y19" s="35">
        <v>42.9</v>
      </c>
      <c r="Z19" s="35">
        <v>0.79</v>
      </c>
      <c r="AA19" s="35">
        <v>9.6</v>
      </c>
      <c r="AB19" s="35">
        <v>9.6</v>
      </c>
      <c r="AC19" s="35">
        <v>18</v>
      </c>
      <c r="AD19" s="35">
        <v>0.86</v>
      </c>
      <c r="AE19" s="35">
        <v>7.0000000000000007E-2</v>
      </c>
      <c r="AF19" s="35">
        <v>0.02</v>
      </c>
      <c r="AG19" s="35">
        <v>0.53</v>
      </c>
      <c r="AH19" s="35">
        <v>1.59</v>
      </c>
      <c r="AI19" s="35">
        <v>0</v>
      </c>
      <c r="AJ19" s="35">
        <v>0</v>
      </c>
      <c r="AK19" s="35">
        <v>244.99</v>
      </c>
      <c r="AL19" s="35">
        <v>223.98</v>
      </c>
      <c r="AM19" s="35">
        <v>419.62</v>
      </c>
      <c r="AN19" s="35">
        <v>131.07</v>
      </c>
      <c r="AO19" s="35">
        <v>79.900000000000006</v>
      </c>
      <c r="AP19" s="35">
        <v>162.33000000000001</v>
      </c>
      <c r="AQ19" s="35">
        <v>53.26</v>
      </c>
      <c r="AR19" s="35">
        <v>260.33</v>
      </c>
      <c r="AS19" s="35">
        <v>172.15</v>
      </c>
      <c r="AT19" s="35">
        <v>207.57</v>
      </c>
      <c r="AU19" s="35">
        <v>178.05</v>
      </c>
      <c r="AV19" s="35">
        <v>104.61</v>
      </c>
      <c r="AW19" s="35">
        <v>181.92</v>
      </c>
      <c r="AX19" s="35">
        <v>1597.71</v>
      </c>
      <c r="AY19" s="35">
        <v>0</v>
      </c>
      <c r="AZ19" s="35">
        <v>503.45</v>
      </c>
      <c r="BA19" s="35">
        <v>260.77999999999997</v>
      </c>
      <c r="BB19" s="35">
        <v>130.94999999999999</v>
      </c>
      <c r="BC19" s="35">
        <v>103.67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0.28000000000000003</v>
      </c>
      <c r="BJ19" s="35">
        <v>0</v>
      </c>
      <c r="BK19" s="35">
        <v>0.86</v>
      </c>
      <c r="BL19" s="35">
        <v>0</v>
      </c>
      <c r="BM19" s="35">
        <v>0.24</v>
      </c>
      <c r="BN19" s="35">
        <v>0</v>
      </c>
      <c r="BO19" s="35">
        <v>0</v>
      </c>
      <c r="BP19" s="35">
        <v>0</v>
      </c>
      <c r="BQ19" s="35">
        <v>0.05</v>
      </c>
      <c r="BR19" s="35">
        <v>0.09</v>
      </c>
      <c r="BS19" s="35">
        <v>0.64</v>
      </c>
      <c r="BT19" s="35">
        <v>0</v>
      </c>
      <c r="BU19" s="35">
        <v>0</v>
      </c>
      <c r="BV19" s="35">
        <v>0.26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8.07</v>
      </c>
      <c r="CC19" s="34">
        <v>8.74</v>
      </c>
      <c r="CE19" s="32">
        <v>11.2</v>
      </c>
      <c r="CG19" s="32">
        <v>63.86</v>
      </c>
      <c r="CH19" s="32">
        <v>32.479999999999997</v>
      </c>
      <c r="CI19" s="32">
        <v>48.17</v>
      </c>
      <c r="CJ19" s="32">
        <v>594.91999999999996</v>
      </c>
      <c r="CK19" s="32">
        <v>587.84</v>
      </c>
      <c r="CL19" s="32">
        <v>591.38</v>
      </c>
      <c r="CM19" s="32">
        <v>5.92</v>
      </c>
      <c r="CN19" s="32">
        <v>5.42</v>
      </c>
      <c r="CO19" s="32">
        <v>5.67</v>
      </c>
      <c r="CP19" s="32">
        <v>0</v>
      </c>
      <c r="CQ19" s="32">
        <v>1.04</v>
      </c>
      <c r="CR19" s="32">
        <v>5.29</v>
      </c>
    </row>
    <row r="20" spans="1:96" s="32" customFormat="1">
      <c r="A20" s="32" t="str">
        <f>"10/7"</f>
        <v>10/7</v>
      </c>
      <c r="B20" s="33" t="s">
        <v>102</v>
      </c>
      <c r="C20" s="34" t="str">
        <f>"100"</f>
        <v>100</v>
      </c>
      <c r="D20" s="34">
        <v>14.37</v>
      </c>
      <c r="E20" s="34">
        <v>14.3</v>
      </c>
      <c r="F20" s="34">
        <v>16.239999999999998</v>
      </c>
      <c r="G20" s="34">
        <v>4.0999999999999996</v>
      </c>
      <c r="H20" s="34">
        <v>6.45</v>
      </c>
      <c r="I20" s="34">
        <v>228.20706760000002</v>
      </c>
      <c r="J20" s="35">
        <v>4.08</v>
      </c>
      <c r="K20" s="35">
        <v>2.6</v>
      </c>
      <c r="L20" s="35">
        <v>0</v>
      </c>
      <c r="M20" s="35">
        <v>0</v>
      </c>
      <c r="N20" s="35">
        <v>2.41</v>
      </c>
      <c r="O20" s="35">
        <v>3.36</v>
      </c>
      <c r="P20" s="35">
        <v>0.68</v>
      </c>
      <c r="Q20" s="35">
        <v>0</v>
      </c>
      <c r="R20" s="35">
        <v>0</v>
      </c>
      <c r="S20" s="35">
        <v>0.09</v>
      </c>
      <c r="T20" s="35">
        <v>1.66</v>
      </c>
      <c r="U20" s="35">
        <v>265.49</v>
      </c>
      <c r="V20" s="35">
        <v>192.85</v>
      </c>
      <c r="W20" s="35">
        <v>33.92</v>
      </c>
      <c r="X20" s="35">
        <v>20.95</v>
      </c>
      <c r="Y20" s="35">
        <v>139.22</v>
      </c>
      <c r="Z20" s="35">
        <v>1.39</v>
      </c>
      <c r="AA20" s="35">
        <v>45.6</v>
      </c>
      <c r="AB20" s="35">
        <v>1931.2</v>
      </c>
      <c r="AC20" s="35">
        <v>478.6</v>
      </c>
      <c r="AD20" s="35">
        <v>2.27</v>
      </c>
      <c r="AE20" s="35">
        <v>0.05</v>
      </c>
      <c r="AF20" s="35">
        <v>0.14000000000000001</v>
      </c>
      <c r="AG20" s="35">
        <v>4.51</v>
      </c>
      <c r="AH20" s="35">
        <v>9.4499999999999993</v>
      </c>
      <c r="AI20" s="35">
        <v>1.29</v>
      </c>
      <c r="AJ20" s="35">
        <v>0</v>
      </c>
      <c r="AK20" s="35">
        <v>797.37</v>
      </c>
      <c r="AL20" s="35">
        <v>841.55</v>
      </c>
      <c r="AM20" s="35">
        <v>1245.79</v>
      </c>
      <c r="AN20" s="35">
        <v>1427.04</v>
      </c>
      <c r="AO20" s="35">
        <v>382.2</v>
      </c>
      <c r="AP20" s="35">
        <v>708.76</v>
      </c>
      <c r="AQ20" s="35">
        <v>31.27</v>
      </c>
      <c r="AR20" s="35">
        <v>725.38</v>
      </c>
      <c r="AS20" s="35">
        <v>95.17</v>
      </c>
      <c r="AT20" s="35">
        <v>108.77</v>
      </c>
      <c r="AU20" s="35">
        <v>163.25</v>
      </c>
      <c r="AV20" s="35">
        <v>373.36</v>
      </c>
      <c r="AW20" s="35">
        <v>65.31</v>
      </c>
      <c r="AX20" s="35">
        <v>384.42</v>
      </c>
      <c r="AY20" s="35">
        <v>1.32</v>
      </c>
      <c r="AZ20" s="35">
        <v>99.42</v>
      </c>
      <c r="BA20" s="35">
        <v>118.03</v>
      </c>
      <c r="BB20" s="35">
        <v>503.52</v>
      </c>
      <c r="BC20" s="35">
        <v>192.57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0.23</v>
      </c>
      <c r="BL20" s="35">
        <v>0</v>
      </c>
      <c r="BM20" s="35">
        <v>0.15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0.84</v>
      </c>
      <c r="BT20" s="35">
        <v>0</v>
      </c>
      <c r="BU20" s="35">
        <v>0</v>
      </c>
      <c r="BV20" s="35">
        <v>2.4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88.03</v>
      </c>
      <c r="CC20" s="34">
        <v>50.02</v>
      </c>
      <c r="CE20" s="32">
        <v>367.47</v>
      </c>
      <c r="CG20" s="32">
        <v>2.4500000000000002</v>
      </c>
      <c r="CH20" s="32">
        <v>1.34</v>
      </c>
      <c r="CI20" s="32">
        <v>1.89</v>
      </c>
      <c r="CJ20" s="32">
        <v>78.06</v>
      </c>
      <c r="CK20" s="32">
        <v>34.67</v>
      </c>
      <c r="CL20" s="32">
        <v>56.36</v>
      </c>
      <c r="CM20" s="32">
        <v>0.6</v>
      </c>
      <c r="CN20" s="32">
        <v>0.35</v>
      </c>
      <c r="CO20" s="32">
        <v>0.47</v>
      </c>
      <c r="CP20" s="32">
        <v>0</v>
      </c>
      <c r="CQ20" s="32">
        <v>0.5</v>
      </c>
      <c r="CR20" s="32">
        <v>30.42</v>
      </c>
    </row>
    <row r="21" spans="1:96" s="32" customFormat="1">
      <c r="A21" s="32" t="str">
        <f>"601"</f>
        <v>601</v>
      </c>
      <c r="B21" s="33" t="s">
        <v>103</v>
      </c>
      <c r="C21" s="34" t="str">
        <f>"30"</f>
        <v>30</v>
      </c>
      <c r="D21" s="34">
        <v>0.43</v>
      </c>
      <c r="E21" s="34">
        <v>0</v>
      </c>
      <c r="F21" s="34">
        <v>0.89</v>
      </c>
      <c r="G21" s="34">
        <v>0.03</v>
      </c>
      <c r="H21" s="34">
        <v>1.74</v>
      </c>
      <c r="I21" s="34">
        <v>16.849643977499998</v>
      </c>
      <c r="J21" s="35">
        <v>0.68</v>
      </c>
      <c r="K21" s="35">
        <v>0</v>
      </c>
      <c r="L21" s="35">
        <v>0</v>
      </c>
      <c r="M21" s="35">
        <v>0</v>
      </c>
      <c r="N21" s="35">
        <v>0.39</v>
      </c>
      <c r="O21" s="35">
        <v>1.27</v>
      </c>
      <c r="P21" s="35">
        <v>7.0000000000000007E-2</v>
      </c>
      <c r="Q21" s="35">
        <v>0</v>
      </c>
      <c r="R21" s="35">
        <v>0</v>
      </c>
      <c r="S21" s="35">
        <v>0.08</v>
      </c>
      <c r="T21" s="35">
        <v>0.56999999999999995</v>
      </c>
      <c r="U21" s="35">
        <v>196.75</v>
      </c>
      <c r="V21" s="35">
        <v>15.83</v>
      </c>
      <c r="W21" s="35">
        <v>7.2</v>
      </c>
      <c r="X21" s="35">
        <v>1.27</v>
      </c>
      <c r="Y21" s="35">
        <v>5.79</v>
      </c>
      <c r="Z21" s="35">
        <v>0.06</v>
      </c>
      <c r="AA21" s="35">
        <v>2.7</v>
      </c>
      <c r="AB21" s="35">
        <v>14.88</v>
      </c>
      <c r="AC21" s="35">
        <v>10.73</v>
      </c>
      <c r="AD21" s="35">
        <v>7.0000000000000007E-2</v>
      </c>
      <c r="AE21" s="35">
        <v>0</v>
      </c>
      <c r="AF21" s="35">
        <v>0.01</v>
      </c>
      <c r="AG21" s="35">
        <v>0.04</v>
      </c>
      <c r="AH21" s="35">
        <v>0.14000000000000001</v>
      </c>
      <c r="AI21" s="35">
        <v>0.17</v>
      </c>
      <c r="AJ21" s="35">
        <v>0</v>
      </c>
      <c r="AK21" s="35">
        <v>9.36</v>
      </c>
      <c r="AL21" s="35">
        <v>8.5500000000000007</v>
      </c>
      <c r="AM21" s="35">
        <v>16.02</v>
      </c>
      <c r="AN21" s="35">
        <v>4.97</v>
      </c>
      <c r="AO21" s="35">
        <v>3.04</v>
      </c>
      <c r="AP21" s="35">
        <v>6.18</v>
      </c>
      <c r="AQ21" s="35">
        <v>1.99</v>
      </c>
      <c r="AR21" s="35">
        <v>9.94</v>
      </c>
      <c r="AS21" s="35">
        <v>6.56</v>
      </c>
      <c r="AT21" s="35">
        <v>7.95</v>
      </c>
      <c r="AU21" s="35">
        <v>6.76</v>
      </c>
      <c r="AV21" s="35">
        <v>3.98</v>
      </c>
      <c r="AW21" s="35">
        <v>6.96</v>
      </c>
      <c r="AX21" s="35">
        <v>61.23</v>
      </c>
      <c r="AY21" s="35">
        <v>0</v>
      </c>
      <c r="AZ21" s="35">
        <v>19.28</v>
      </c>
      <c r="BA21" s="35">
        <v>9.94</v>
      </c>
      <c r="BB21" s="35">
        <v>4.97</v>
      </c>
      <c r="BC21" s="35">
        <v>3.98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29.26</v>
      </c>
      <c r="CC21" s="34">
        <v>3.13</v>
      </c>
      <c r="CE21" s="32">
        <v>5.18</v>
      </c>
      <c r="CG21" s="32">
        <v>31.29</v>
      </c>
      <c r="CH21" s="32">
        <v>16.29</v>
      </c>
      <c r="CI21" s="32">
        <v>23.79</v>
      </c>
      <c r="CJ21" s="32">
        <v>142.41</v>
      </c>
      <c r="CK21" s="32">
        <v>58.71</v>
      </c>
      <c r="CL21" s="32">
        <v>100.56</v>
      </c>
      <c r="CM21" s="32">
        <v>7.93</v>
      </c>
      <c r="CN21" s="32">
        <v>4.7300000000000004</v>
      </c>
      <c r="CO21" s="32">
        <v>6.37</v>
      </c>
      <c r="CP21" s="32">
        <v>0</v>
      </c>
      <c r="CQ21" s="32">
        <v>0.5</v>
      </c>
      <c r="CR21" s="32">
        <v>1.89</v>
      </c>
    </row>
    <row r="22" spans="1:96" s="32" customFormat="1">
      <c r="A22" s="32" t="str">
        <f>"2"</f>
        <v>2</v>
      </c>
      <c r="B22" s="33" t="s">
        <v>95</v>
      </c>
      <c r="C22" s="34" t="str">
        <f>"40,3"</f>
        <v>40,3</v>
      </c>
      <c r="D22" s="34">
        <v>2.66</v>
      </c>
      <c r="E22" s="34">
        <v>0</v>
      </c>
      <c r="F22" s="34">
        <v>0.26</v>
      </c>
      <c r="G22" s="34">
        <v>0.26</v>
      </c>
      <c r="H22" s="34">
        <v>18.899999999999999</v>
      </c>
      <c r="I22" s="34">
        <v>90.232102999999967</v>
      </c>
      <c r="J22" s="35">
        <v>0</v>
      </c>
      <c r="K22" s="35">
        <v>0</v>
      </c>
      <c r="L22" s="35">
        <v>0</v>
      </c>
      <c r="M22" s="35">
        <v>0</v>
      </c>
      <c r="N22" s="35">
        <v>0.44</v>
      </c>
      <c r="O22" s="35">
        <v>18.38</v>
      </c>
      <c r="P22" s="35">
        <v>0.08</v>
      </c>
      <c r="Q22" s="35">
        <v>0</v>
      </c>
      <c r="R22" s="35">
        <v>0</v>
      </c>
      <c r="S22" s="35">
        <v>0</v>
      </c>
      <c r="T22" s="35">
        <v>0.73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128.66999999999999</v>
      </c>
      <c r="AL22" s="35">
        <v>133.93</v>
      </c>
      <c r="AM22" s="35">
        <v>205.11</v>
      </c>
      <c r="AN22" s="35">
        <v>68.02</v>
      </c>
      <c r="AO22" s="35">
        <v>40.32</v>
      </c>
      <c r="AP22" s="35">
        <v>80.64</v>
      </c>
      <c r="AQ22" s="35">
        <v>30.5</v>
      </c>
      <c r="AR22" s="35">
        <v>145.85</v>
      </c>
      <c r="AS22" s="35">
        <v>90.46</v>
      </c>
      <c r="AT22" s="35">
        <v>126.22</v>
      </c>
      <c r="AU22" s="35">
        <v>104.13</v>
      </c>
      <c r="AV22" s="35">
        <v>54.7</v>
      </c>
      <c r="AW22" s="35">
        <v>96.77</v>
      </c>
      <c r="AX22" s="35">
        <v>809.21</v>
      </c>
      <c r="AY22" s="35">
        <v>0</v>
      </c>
      <c r="AZ22" s="35">
        <v>263.66000000000003</v>
      </c>
      <c r="BA22" s="35">
        <v>114.65</v>
      </c>
      <c r="BB22" s="35">
        <v>76.08</v>
      </c>
      <c r="BC22" s="35">
        <v>60.3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15.76</v>
      </c>
      <c r="CC22" s="34">
        <v>2.2599999999999998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1.88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"37/10"</f>
        <v>37/10</v>
      </c>
      <c r="B24" s="29" t="s">
        <v>105</v>
      </c>
      <c r="C24" s="30" t="str">
        <f>"200"</f>
        <v>200</v>
      </c>
      <c r="D24" s="30">
        <v>0.67</v>
      </c>
      <c r="E24" s="30">
        <v>0</v>
      </c>
      <c r="F24" s="30">
        <v>0.27</v>
      </c>
      <c r="G24" s="30">
        <v>0.27</v>
      </c>
      <c r="H24" s="30">
        <v>23.62</v>
      </c>
      <c r="I24" s="30">
        <v>90.302599999999998</v>
      </c>
      <c r="J24" s="31">
        <v>0.04</v>
      </c>
      <c r="K24" s="31">
        <v>0</v>
      </c>
      <c r="L24" s="31">
        <v>0</v>
      </c>
      <c r="M24" s="31">
        <v>0</v>
      </c>
      <c r="N24" s="31">
        <v>18.03</v>
      </c>
      <c r="O24" s="31">
        <v>1.18</v>
      </c>
      <c r="P24" s="31">
        <v>4.41</v>
      </c>
      <c r="Q24" s="31">
        <v>0</v>
      </c>
      <c r="R24" s="31">
        <v>0</v>
      </c>
      <c r="S24" s="31">
        <v>1</v>
      </c>
      <c r="T24" s="31">
        <v>0.95</v>
      </c>
      <c r="U24" s="31">
        <v>2.2799999999999998</v>
      </c>
      <c r="V24" s="31">
        <v>10.199999999999999</v>
      </c>
      <c r="W24" s="31">
        <v>11.93</v>
      </c>
      <c r="X24" s="31">
        <v>3.23</v>
      </c>
      <c r="Y24" s="31">
        <v>3.16</v>
      </c>
      <c r="Z24" s="31">
        <v>0.61</v>
      </c>
      <c r="AA24" s="31">
        <v>0</v>
      </c>
      <c r="AB24" s="31">
        <v>882</v>
      </c>
      <c r="AC24" s="31">
        <v>163.4</v>
      </c>
      <c r="AD24" s="31">
        <v>0.76</v>
      </c>
      <c r="AE24" s="31">
        <v>0.01</v>
      </c>
      <c r="AF24" s="31">
        <v>0.05</v>
      </c>
      <c r="AG24" s="31">
        <v>0.2</v>
      </c>
      <c r="AH24" s="31">
        <v>0.28000000000000003</v>
      </c>
      <c r="AI24" s="31">
        <v>80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232.81</v>
      </c>
      <c r="CC24" s="30">
        <v>11.06</v>
      </c>
      <c r="CE24" s="28">
        <v>147</v>
      </c>
      <c r="CG24" s="28">
        <v>5.32</v>
      </c>
      <c r="CH24" s="28">
        <v>5.32</v>
      </c>
      <c r="CI24" s="28">
        <v>5.32</v>
      </c>
      <c r="CJ24" s="28">
        <v>605.55999999999995</v>
      </c>
      <c r="CK24" s="28">
        <v>231.78</v>
      </c>
      <c r="CL24" s="28">
        <v>418.67</v>
      </c>
      <c r="CM24" s="28">
        <v>56.62</v>
      </c>
      <c r="CN24" s="28">
        <v>33.619999999999997</v>
      </c>
      <c r="CO24" s="28">
        <v>45.12</v>
      </c>
      <c r="CP24" s="28">
        <v>10</v>
      </c>
      <c r="CQ24" s="28">
        <v>0</v>
      </c>
      <c r="CR24" s="28">
        <v>6.7</v>
      </c>
    </row>
    <row r="25" spans="1:96" s="36" customFormat="1" ht="11.4">
      <c r="B25" s="37" t="s">
        <v>106</v>
      </c>
      <c r="C25" s="38"/>
      <c r="D25" s="38">
        <v>27.46</v>
      </c>
      <c r="E25" s="38">
        <v>14.33</v>
      </c>
      <c r="F25" s="38">
        <v>29.1</v>
      </c>
      <c r="G25" s="38">
        <v>13.47</v>
      </c>
      <c r="H25" s="38">
        <v>112.11</v>
      </c>
      <c r="I25" s="38">
        <v>803.68</v>
      </c>
      <c r="J25" s="39">
        <v>8.27</v>
      </c>
      <c r="K25" s="39">
        <v>7.63</v>
      </c>
      <c r="L25" s="39">
        <v>0</v>
      </c>
      <c r="M25" s="39">
        <v>0</v>
      </c>
      <c r="N25" s="39">
        <v>31.36</v>
      </c>
      <c r="O25" s="39">
        <v>69.17</v>
      </c>
      <c r="P25" s="39">
        <v>11.58</v>
      </c>
      <c r="Q25" s="39">
        <v>0</v>
      </c>
      <c r="R25" s="39">
        <v>0</v>
      </c>
      <c r="S25" s="39">
        <v>2.02</v>
      </c>
      <c r="T25" s="39">
        <v>8.6</v>
      </c>
      <c r="U25" s="39">
        <v>1539.6</v>
      </c>
      <c r="V25" s="39">
        <v>831.04</v>
      </c>
      <c r="W25" s="39">
        <v>114.2</v>
      </c>
      <c r="X25" s="39">
        <v>75.25</v>
      </c>
      <c r="Y25" s="39">
        <v>286.67</v>
      </c>
      <c r="Z25" s="39">
        <v>5.21</v>
      </c>
      <c r="AA25" s="39">
        <v>60.92</v>
      </c>
      <c r="AB25" s="39">
        <v>4060.32</v>
      </c>
      <c r="AC25" s="39">
        <v>913.44</v>
      </c>
      <c r="AD25" s="39">
        <v>8.1199999999999992</v>
      </c>
      <c r="AE25" s="39">
        <v>0.25</v>
      </c>
      <c r="AF25" s="39">
        <v>0.31</v>
      </c>
      <c r="AG25" s="39">
        <v>6.22</v>
      </c>
      <c r="AH25" s="39">
        <v>13.25</v>
      </c>
      <c r="AI25" s="39">
        <v>100.73</v>
      </c>
      <c r="AJ25" s="39">
        <v>0</v>
      </c>
      <c r="AK25" s="39">
        <v>1344.99</v>
      </c>
      <c r="AL25" s="39">
        <v>1354.76</v>
      </c>
      <c r="AM25" s="39">
        <v>2123.52</v>
      </c>
      <c r="AN25" s="39">
        <v>1845.51</v>
      </c>
      <c r="AO25" s="39">
        <v>566.28</v>
      </c>
      <c r="AP25" s="39">
        <v>1096.25</v>
      </c>
      <c r="AQ25" s="39">
        <v>161.91999999999999</v>
      </c>
      <c r="AR25" s="39">
        <v>1305.8399999999999</v>
      </c>
      <c r="AS25" s="39">
        <v>535.94000000000005</v>
      </c>
      <c r="AT25" s="39">
        <v>664.92</v>
      </c>
      <c r="AU25" s="39">
        <v>908.21</v>
      </c>
      <c r="AV25" s="39">
        <v>616.97</v>
      </c>
      <c r="AW25" s="39">
        <v>505.37</v>
      </c>
      <c r="AX25" s="39">
        <v>3826.05</v>
      </c>
      <c r="AY25" s="39">
        <v>1.32</v>
      </c>
      <c r="AZ25" s="39">
        <v>1077.78</v>
      </c>
      <c r="BA25" s="39">
        <v>660.54</v>
      </c>
      <c r="BB25" s="39">
        <v>834.63</v>
      </c>
      <c r="BC25" s="39">
        <v>415.97</v>
      </c>
      <c r="BD25" s="39">
        <v>0.09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0.28000000000000003</v>
      </c>
      <c r="BJ25" s="39">
        <v>0</v>
      </c>
      <c r="BK25" s="39">
        <v>1.62</v>
      </c>
      <c r="BL25" s="39">
        <v>0</v>
      </c>
      <c r="BM25" s="39">
        <v>0.69</v>
      </c>
      <c r="BN25" s="39">
        <v>0.04</v>
      </c>
      <c r="BO25" s="39">
        <v>7.0000000000000007E-2</v>
      </c>
      <c r="BP25" s="39">
        <v>0</v>
      </c>
      <c r="BQ25" s="39">
        <v>0.05</v>
      </c>
      <c r="BR25" s="39">
        <v>0.09</v>
      </c>
      <c r="BS25" s="39">
        <v>3.26</v>
      </c>
      <c r="BT25" s="39">
        <v>0</v>
      </c>
      <c r="BU25" s="39">
        <v>0</v>
      </c>
      <c r="BV25" s="39">
        <v>7.35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687.1</v>
      </c>
      <c r="CC25" s="38">
        <f>SUM($CC$16:$CC$24)</f>
        <v>109.71000000000001</v>
      </c>
      <c r="CD25" s="36">
        <f>$I$25/$I$51*100</f>
        <v>22.302018525815708</v>
      </c>
      <c r="CE25" s="36">
        <v>737.64</v>
      </c>
      <c r="CG25" s="36">
        <v>172.73</v>
      </c>
      <c r="CH25" s="36">
        <v>98.21</v>
      </c>
      <c r="CI25" s="36">
        <v>135.47</v>
      </c>
      <c r="CJ25" s="36">
        <v>4702.78</v>
      </c>
      <c r="CK25" s="36">
        <v>2103.64</v>
      </c>
      <c r="CL25" s="36">
        <v>3403.21</v>
      </c>
      <c r="CM25" s="36">
        <v>132.38999999999999</v>
      </c>
      <c r="CN25" s="36">
        <v>82.32</v>
      </c>
      <c r="CO25" s="36">
        <v>107.38</v>
      </c>
      <c r="CP25" s="36">
        <v>11.04</v>
      </c>
      <c r="CQ25" s="36">
        <v>3.38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11.04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9.1999999999999993</v>
      </c>
    </row>
    <row r="28" spans="1:96" s="28" customFormat="1">
      <c r="A28" s="28" t="str">
        <f>""</f>
        <v/>
      </c>
      <c r="B28" s="29" t="s">
        <v>109</v>
      </c>
      <c r="C28" s="30" t="str">
        <f>"30"</f>
        <v>30</v>
      </c>
      <c r="D28" s="30">
        <v>1.5</v>
      </c>
      <c r="E28" s="30">
        <v>0</v>
      </c>
      <c r="F28" s="30">
        <v>4.8</v>
      </c>
      <c r="G28" s="30">
        <v>0</v>
      </c>
      <c r="H28" s="30">
        <v>17.7</v>
      </c>
      <c r="I28" s="30">
        <v>116.45999999999998</v>
      </c>
      <c r="J28" s="31">
        <v>0</v>
      </c>
      <c r="K28" s="31">
        <v>0</v>
      </c>
      <c r="L28" s="31">
        <v>0</v>
      </c>
      <c r="M28" s="31">
        <v>0</v>
      </c>
      <c r="N28" s="31">
        <v>17.7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0">
        <v>13.19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11</v>
      </c>
    </row>
    <row r="29" spans="1:96" s="36" customFormat="1" ht="11.4">
      <c r="B29" s="37" t="s">
        <v>110</v>
      </c>
      <c r="C29" s="38"/>
      <c r="D29" s="38">
        <v>2.5</v>
      </c>
      <c r="E29" s="38">
        <v>0</v>
      </c>
      <c r="F29" s="38">
        <v>5</v>
      </c>
      <c r="G29" s="38">
        <v>0</v>
      </c>
      <c r="H29" s="38">
        <v>38.299999999999997</v>
      </c>
      <c r="I29" s="38">
        <v>202.94</v>
      </c>
      <c r="J29" s="39">
        <v>0</v>
      </c>
      <c r="K29" s="39">
        <v>0</v>
      </c>
      <c r="L29" s="39">
        <v>0</v>
      </c>
      <c r="M29" s="39">
        <v>0</v>
      </c>
      <c r="N29" s="39">
        <v>37.5</v>
      </c>
      <c r="O29" s="39">
        <v>0.4</v>
      </c>
      <c r="P29" s="39">
        <v>0.4</v>
      </c>
      <c r="Q29" s="39">
        <v>0</v>
      </c>
      <c r="R29" s="39">
        <v>0</v>
      </c>
      <c r="S29" s="39">
        <v>1</v>
      </c>
      <c r="T29" s="39">
        <v>0.6</v>
      </c>
      <c r="U29" s="39">
        <v>12</v>
      </c>
      <c r="V29" s="39">
        <v>240</v>
      </c>
      <c r="W29" s="39">
        <v>14</v>
      </c>
      <c r="X29" s="39">
        <v>8</v>
      </c>
      <c r="Y29" s="39">
        <v>14</v>
      </c>
      <c r="Z29" s="39">
        <v>2.8</v>
      </c>
      <c r="AA29" s="39">
        <v>0</v>
      </c>
      <c r="AB29" s="39">
        <v>0</v>
      </c>
      <c r="AC29" s="39">
        <v>0</v>
      </c>
      <c r="AD29" s="39">
        <v>0.2</v>
      </c>
      <c r="AE29" s="39">
        <v>0.02</v>
      </c>
      <c r="AF29" s="39">
        <v>0.02</v>
      </c>
      <c r="AG29" s="39">
        <v>0.2</v>
      </c>
      <c r="AH29" s="39">
        <v>0.4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176.2</v>
      </c>
      <c r="CC29" s="38">
        <f>SUM($CC$26:$CC$28)</f>
        <v>24.229999999999997</v>
      </c>
      <c r="CD29" s="36">
        <f>$I$29/$I$51*100</f>
        <v>5.6315593764048373</v>
      </c>
      <c r="CE29" s="36">
        <v>0</v>
      </c>
      <c r="CG29" s="36">
        <v>4</v>
      </c>
      <c r="CH29" s="36">
        <v>4</v>
      </c>
      <c r="CI29" s="36">
        <v>4</v>
      </c>
      <c r="CJ29" s="36">
        <v>400</v>
      </c>
      <c r="CK29" s="36">
        <v>182</v>
      </c>
      <c r="CL29" s="36">
        <v>291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155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"11/4"</f>
        <v>11/4</v>
      </c>
      <c r="B32" s="33" t="s">
        <v>93</v>
      </c>
      <c r="C32" s="34" t="str">
        <f>"220"</f>
        <v>220</v>
      </c>
      <c r="D32" s="34">
        <v>6.04</v>
      </c>
      <c r="E32" s="34">
        <v>2.59</v>
      </c>
      <c r="F32" s="34">
        <v>6.64</v>
      </c>
      <c r="G32" s="34">
        <v>0.84</v>
      </c>
      <c r="H32" s="34">
        <v>29.26</v>
      </c>
      <c r="I32" s="34">
        <v>199.56728955121957</v>
      </c>
      <c r="J32" s="35">
        <v>4.38</v>
      </c>
      <c r="K32" s="35">
        <v>0.12</v>
      </c>
      <c r="L32" s="35">
        <v>0</v>
      </c>
      <c r="M32" s="35">
        <v>0</v>
      </c>
      <c r="N32" s="35">
        <v>7.28</v>
      </c>
      <c r="O32" s="35">
        <v>20.85</v>
      </c>
      <c r="P32" s="35">
        <v>1.1399999999999999</v>
      </c>
      <c r="Q32" s="35">
        <v>0</v>
      </c>
      <c r="R32" s="35">
        <v>0</v>
      </c>
      <c r="S32" s="35">
        <v>0.09</v>
      </c>
      <c r="T32" s="35">
        <v>1.85</v>
      </c>
      <c r="U32" s="35">
        <v>379.72</v>
      </c>
      <c r="V32" s="35">
        <v>169.59</v>
      </c>
      <c r="W32" s="35">
        <v>104.35</v>
      </c>
      <c r="X32" s="35">
        <v>28.45</v>
      </c>
      <c r="Y32" s="35">
        <v>124.13</v>
      </c>
      <c r="Z32" s="35">
        <v>0.73</v>
      </c>
      <c r="AA32" s="35">
        <v>23.44</v>
      </c>
      <c r="AB32" s="35">
        <v>23.35</v>
      </c>
      <c r="AC32" s="35">
        <v>44.15</v>
      </c>
      <c r="AD32" s="35">
        <v>0.32</v>
      </c>
      <c r="AE32" s="35">
        <v>0.1</v>
      </c>
      <c r="AF32" s="35">
        <v>0.12</v>
      </c>
      <c r="AG32" s="35">
        <v>0.48</v>
      </c>
      <c r="AH32" s="35">
        <v>2.1</v>
      </c>
      <c r="AI32" s="35">
        <v>0.46</v>
      </c>
      <c r="AJ32" s="35">
        <v>0</v>
      </c>
      <c r="AK32" s="35">
        <v>292.58</v>
      </c>
      <c r="AL32" s="35">
        <v>277.83999999999997</v>
      </c>
      <c r="AM32" s="35">
        <v>642.14</v>
      </c>
      <c r="AN32" s="35">
        <v>275.64999999999998</v>
      </c>
      <c r="AO32" s="35">
        <v>141.02000000000001</v>
      </c>
      <c r="AP32" s="35">
        <v>229.69</v>
      </c>
      <c r="AQ32" s="35">
        <v>87.7</v>
      </c>
      <c r="AR32" s="35">
        <v>306.91000000000003</v>
      </c>
      <c r="AS32" s="35">
        <v>260.89</v>
      </c>
      <c r="AT32" s="35">
        <v>145.38</v>
      </c>
      <c r="AU32" s="35">
        <v>181.17</v>
      </c>
      <c r="AV32" s="35">
        <v>80.28</v>
      </c>
      <c r="AW32" s="35">
        <v>107.03</v>
      </c>
      <c r="AX32" s="35">
        <v>852.12</v>
      </c>
      <c r="AY32" s="35">
        <v>0</v>
      </c>
      <c r="AZ32" s="35">
        <v>294.89</v>
      </c>
      <c r="BA32" s="35">
        <v>209.72</v>
      </c>
      <c r="BB32" s="35">
        <v>270.54000000000002</v>
      </c>
      <c r="BC32" s="35">
        <v>85.63</v>
      </c>
      <c r="BD32" s="35">
        <v>0.13</v>
      </c>
      <c r="BE32" s="35">
        <v>0.06</v>
      </c>
      <c r="BF32" s="35">
        <v>0.03</v>
      </c>
      <c r="BG32" s="35">
        <v>7.0000000000000007E-2</v>
      </c>
      <c r="BH32" s="35">
        <v>0.08</v>
      </c>
      <c r="BI32" s="35">
        <v>0.38</v>
      </c>
      <c r="BJ32" s="35">
        <v>0</v>
      </c>
      <c r="BK32" s="35">
        <v>1.0900000000000001</v>
      </c>
      <c r="BL32" s="35">
        <v>0</v>
      </c>
      <c r="BM32" s="35">
        <v>0.33</v>
      </c>
      <c r="BN32" s="35">
        <v>0</v>
      </c>
      <c r="BO32" s="35">
        <v>0</v>
      </c>
      <c r="BP32" s="35">
        <v>0</v>
      </c>
      <c r="BQ32" s="35">
        <v>7.0000000000000007E-2</v>
      </c>
      <c r="BR32" s="35">
        <v>0.11</v>
      </c>
      <c r="BS32" s="35">
        <v>0.95</v>
      </c>
      <c r="BT32" s="35">
        <v>0</v>
      </c>
      <c r="BU32" s="35">
        <v>0</v>
      </c>
      <c r="BV32" s="35">
        <v>0.44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193.99</v>
      </c>
      <c r="CC32" s="34">
        <v>19.86</v>
      </c>
      <c r="CE32" s="32">
        <v>27.33</v>
      </c>
      <c r="CG32" s="32">
        <v>33.54</v>
      </c>
      <c r="CH32" s="32">
        <v>16.73</v>
      </c>
      <c r="CI32" s="32">
        <v>25.13</v>
      </c>
      <c r="CJ32" s="32">
        <v>1140.19</v>
      </c>
      <c r="CK32" s="32">
        <v>569.82000000000005</v>
      </c>
      <c r="CL32" s="32">
        <v>855</v>
      </c>
      <c r="CM32" s="32">
        <v>6.51</v>
      </c>
      <c r="CN32" s="32">
        <v>4.6100000000000003</v>
      </c>
      <c r="CO32" s="32">
        <v>5.56</v>
      </c>
      <c r="CP32" s="32">
        <v>3.22</v>
      </c>
      <c r="CQ32" s="32">
        <v>0.86</v>
      </c>
      <c r="CR32" s="32">
        <v>12.03</v>
      </c>
    </row>
    <row r="33" spans="1:96" s="32" customFormat="1">
      <c r="A33" s="32" t="str">
        <f>"726/1"</f>
        <v>726/1</v>
      </c>
      <c r="B33" s="33" t="s">
        <v>94</v>
      </c>
      <c r="C33" s="34" t="str">
        <f>"120"</f>
        <v>120</v>
      </c>
      <c r="D33" s="34">
        <v>15.53</v>
      </c>
      <c r="E33" s="34">
        <v>0.08</v>
      </c>
      <c r="F33" s="34">
        <v>8.2799999999999994</v>
      </c>
      <c r="G33" s="34">
        <v>3.6</v>
      </c>
      <c r="H33" s="34">
        <v>83.87</v>
      </c>
      <c r="I33" s="34">
        <v>465.48802000000006</v>
      </c>
      <c r="J33" s="35">
        <v>5.31</v>
      </c>
      <c r="K33" s="35">
        <v>0.22</v>
      </c>
      <c r="L33" s="35">
        <v>0</v>
      </c>
      <c r="M33" s="35">
        <v>0</v>
      </c>
      <c r="N33" s="35">
        <v>29.27</v>
      </c>
      <c r="O33" s="35">
        <v>51.11</v>
      </c>
      <c r="P33" s="35">
        <v>3.49</v>
      </c>
      <c r="Q33" s="35">
        <v>0</v>
      </c>
      <c r="R33" s="35">
        <v>0</v>
      </c>
      <c r="S33" s="35">
        <v>0.36</v>
      </c>
      <c r="T33" s="35">
        <v>2.06</v>
      </c>
      <c r="U33" s="35">
        <v>516.29999999999995</v>
      </c>
      <c r="V33" s="35">
        <v>140.97999999999999</v>
      </c>
      <c r="W33" s="35">
        <v>25.34</v>
      </c>
      <c r="X33" s="35">
        <v>34.450000000000003</v>
      </c>
      <c r="Y33" s="35">
        <v>91.35</v>
      </c>
      <c r="Z33" s="35">
        <v>2.11</v>
      </c>
      <c r="AA33" s="35">
        <v>24</v>
      </c>
      <c r="AB33" s="35">
        <v>24</v>
      </c>
      <c r="AC33" s="35">
        <v>45</v>
      </c>
      <c r="AD33" s="35">
        <v>2.14</v>
      </c>
      <c r="AE33" s="35">
        <v>0.14000000000000001</v>
      </c>
      <c r="AF33" s="35">
        <v>0.06</v>
      </c>
      <c r="AG33" s="35">
        <v>1.54</v>
      </c>
      <c r="AH33" s="35">
        <v>3.62</v>
      </c>
      <c r="AI33" s="35">
        <v>0</v>
      </c>
      <c r="AJ33" s="35">
        <v>0</v>
      </c>
      <c r="AK33" s="35">
        <v>423.56</v>
      </c>
      <c r="AL33" s="35">
        <v>439.26</v>
      </c>
      <c r="AM33" s="35">
        <v>673.79</v>
      </c>
      <c r="AN33" s="35">
        <v>228.7</v>
      </c>
      <c r="AO33" s="35">
        <v>133.57</v>
      </c>
      <c r="AP33" s="35">
        <v>268.37</v>
      </c>
      <c r="AQ33" s="35">
        <v>103.31</v>
      </c>
      <c r="AR33" s="35">
        <v>477.71</v>
      </c>
      <c r="AS33" s="35">
        <v>297.79000000000002</v>
      </c>
      <c r="AT33" s="35">
        <v>411.91</v>
      </c>
      <c r="AU33" s="35">
        <v>344.89</v>
      </c>
      <c r="AV33" s="35">
        <v>184.9</v>
      </c>
      <c r="AW33" s="35">
        <v>318.10000000000002</v>
      </c>
      <c r="AX33" s="35">
        <v>2635.95</v>
      </c>
      <c r="AY33" s="35">
        <v>0</v>
      </c>
      <c r="AZ33" s="35">
        <v>858.41</v>
      </c>
      <c r="BA33" s="35">
        <v>378.44</v>
      </c>
      <c r="BB33" s="35">
        <v>254.36</v>
      </c>
      <c r="BC33" s="35">
        <v>196.08</v>
      </c>
      <c r="BD33" s="35">
        <v>0.24</v>
      </c>
      <c r="BE33" s="35">
        <v>0.11</v>
      </c>
      <c r="BF33" s="35">
        <v>0.06</v>
      </c>
      <c r="BG33" s="35">
        <v>0.13</v>
      </c>
      <c r="BH33" s="35">
        <v>0.16</v>
      </c>
      <c r="BI33" s="35">
        <v>0.72</v>
      </c>
      <c r="BJ33" s="35">
        <v>0</v>
      </c>
      <c r="BK33" s="35">
        <v>2.29</v>
      </c>
      <c r="BL33" s="35">
        <v>0</v>
      </c>
      <c r="BM33" s="35">
        <v>0.76</v>
      </c>
      <c r="BN33" s="35">
        <v>0.01</v>
      </c>
      <c r="BO33" s="35">
        <v>0</v>
      </c>
      <c r="BP33" s="35">
        <v>0</v>
      </c>
      <c r="BQ33" s="35">
        <v>0.14000000000000001</v>
      </c>
      <c r="BR33" s="35">
        <v>0.21</v>
      </c>
      <c r="BS33" s="35">
        <v>2.82</v>
      </c>
      <c r="BT33" s="35">
        <v>0</v>
      </c>
      <c r="BU33" s="35">
        <v>0</v>
      </c>
      <c r="BV33" s="35">
        <v>1.1499999999999999</v>
      </c>
      <c r="BW33" s="35">
        <v>0.03</v>
      </c>
      <c r="BX33" s="35">
        <v>0</v>
      </c>
      <c r="BY33" s="35">
        <v>0</v>
      </c>
      <c r="BZ33" s="35">
        <v>0</v>
      </c>
      <c r="CA33" s="35">
        <v>0</v>
      </c>
      <c r="CB33" s="35">
        <v>67.540000000000006</v>
      </c>
      <c r="CC33" s="34">
        <v>40.299999999999997</v>
      </c>
      <c r="CE33" s="32">
        <v>28</v>
      </c>
      <c r="CG33" s="32">
        <v>0</v>
      </c>
      <c r="CH33" s="32">
        <v>0</v>
      </c>
      <c r="CI33" s="32">
        <v>0</v>
      </c>
      <c r="CJ33" s="32">
        <v>1140</v>
      </c>
      <c r="CK33" s="32">
        <v>439.2</v>
      </c>
      <c r="CL33" s="32">
        <v>789.6</v>
      </c>
      <c r="CM33" s="32">
        <v>9.1199999999999992</v>
      </c>
      <c r="CN33" s="32">
        <v>9.1199999999999992</v>
      </c>
      <c r="CO33" s="32">
        <v>9.1199999999999992</v>
      </c>
      <c r="CP33" s="32">
        <v>0</v>
      </c>
      <c r="CQ33" s="32">
        <v>0</v>
      </c>
      <c r="CR33" s="32">
        <v>24.42</v>
      </c>
    </row>
    <row r="34" spans="1:96" s="32" customFormat="1">
      <c r="A34" s="32" t="str">
        <f>"2"</f>
        <v>2</v>
      </c>
      <c r="B34" s="33" t="s">
        <v>95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89.560399999999987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2.2400000000000002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1.87</v>
      </c>
    </row>
    <row r="35" spans="1:96" s="28" customFormat="1">
      <c r="A35" s="28" t="str">
        <f>"27/10"</f>
        <v>27/10</v>
      </c>
      <c r="B35" s="29" t="s">
        <v>96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1.2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0.73</v>
      </c>
    </row>
    <row r="36" spans="1:96" s="36" customFormat="1" ht="11.4">
      <c r="B36" s="37" t="s">
        <v>112</v>
      </c>
      <c r="C36" s="38"/>
      <c r="D36" s="38">
        <v>24.31</v>
      </c>
      <c r="E36" s="38">
        <v>2.67</v>
      </c>
      <c r="F36" s="38">
        <v>15.21</v>
      </c>
      <c r="G36" s="38">
        <v>4.7300000000000004</v>
      </c>
      <c r="H36" s="38">
        <v>137.83000000000001</v>
      </c>
      <c r="I36" s="38">
        <v>777.71</v>
      </c>
      <c r="J36" s="39">
        <v>9.69</v>
      </c>
      <c r="K36" s="39">
        <v>0.34</v>
      </c>
      <c r="L36" s="39">
        <v>0</v>
      </c>
      <c r="M36" s="39">
        <v>0</v>
      </c>
      <c r="N36" s="39">
        <v>42.88</v>
      </c>
      <c r="O36" s="39">
        <v>90.19</v>
      </c>
      <c r="P36" s="39">
        <v>4.76</v>
      </c>
      <c r="Q36" s="39">
        <v>0</v>
      </c>
      <c r="R36" s="39">
        <v>0</v>
      </c>
      <c r="S36" s="39">
        <v>0.45</v>
      </c>
      <c r="T36" s="39">
        <v>4.67</v>
      </c>
      <c r="U36" s="39">
        <v>896.08</v>
      </c>
      <c r="V36" s="39">
        <v>310.74</v>
      </c>
      <c r="W36" s="39">
        <v>129.87</v>
      </c>
      <c r="X36" s="39">
        <v>62.9</v>
      </c>
      <c r="Y36" s="39">
        <v>215.48</v>
      </c>
      <c r="Z36" s="39">
        <v>2.86</v>
      </c>
      <c r="AA36" s="39">
        <v>47.44</v>
      </c>
      <c r="AB36" s="39">
        <v>47.35</v>
      </c>
      <c r="AC36" s="39">
        <v>89.15</v>
      </c>
      <c r="AD36" s="39">
        <v>2.46</v>
      </c>
      <c r="AE36" s="39">
        <v>0.24</v>
      </c>
      <c r="AF36" s="39">
        <v>0.18</v>
      </c>
      <c r="AG36" s="39">
        <v>2.02</v>
      </c>
      <c r="AH36" s="39">
        <v>5.72</v>
      </c>
      <c r="AI36" s="39">
        <v>0.46</v>
      </c>
      <c r="AJ36" s="39">
        <v>0</v>
      </c>
      <c r="AK36" s="39">
        <v>843.86</v>
      </c>
      <c r="AL36" s="39">
        <v>850.04</v>
      </c>
      <c r="AM36" s="39">
        <v>1519.51</v>
      </c>
      <c r="AN36" s="39">
        <v>571.87</v>
      </c>
      <c r="AO36" s="39">
        <v>314.62</v>
      </c>
      <c r="AP36" s="39">
        <v>578.1</v>
      </c>
      <c r="AQ36" s="39">
        <v>221.29</v>
      </c>
      <c r="AR36" s="39">
        <v>929.39</v>
      </c>
      <c r="AS36" s="39">
        <v>648.47</v>
      </c>
      <c r="AT36" s="39">
        <v>682.56</v>
      </c>
      <c r="AU36" s="39">
        <v>629.41</v>
      </c>
      <c r="AV36" s="39">
        <v>319.45999999999998</v>
      </c>
      <c r="AW36" s="39">
        <v>521.16999999999996</v>
      </c>
      <c r="AX36" s="39">
        <v>4291.25</v>
      </c>
      <c r="AY36" s="39">
        <v>0</v>
      </c>
      <c r="AZ36" s="39">
        <v>1414.99</v>
      </c>
      <c r="BA36" s="39">
        <v>701.96</v>
      </c>
      <c r="BB36" s="39">
        <v>600.41999999999996</v>
      </c>
      <c r="BC36" s="39">
        <v>341.57</v>
      </c>
      <c r="BD36" s="39">
        <v>0.36</v>
      </c>
      <c r="BE36" s="39">
        <v>0.17</v>
      </c>
      <c r="BF36" s="39">
        <v>0.09</v>
      </c>
      <c r="BG36" s="39">
        <v>0.2</v>
      </c>
      <c r="BH36" s="39">
        <v>0.24</v>
      </c>
      <c r="BI36" s="39">
        <v>1.1000000000000001</v>
      </c>
      <c r="BJ36" s="39">
        <v>0</v>
      </c>
      <c r="BK36" s="39">
        <v>3.41</v>
      </c>
      <c r="BL36" s="39">
        <v>0</v>
      </c>
      <c r="BM36" s="39">
        <v>1.0900000000000001</v>
      </c>
      <c r="BN36" s="39">
        <v>0.01</v>
      </c>
      <c r="BO36" s="39">
        <v>0</v>
      </c>
      <c r="BP36" s="39">
        <v>0</v>
      </c>
      <c r="BQ36" s="39">
        <v>0.21</v>
      </c>
      <c r="BR36" s="39">
        <v>0.33</v>
      </c>
      <c r="BS36" s="39">
        <v>3.8</v>
      </c>
      <c r="BT36" s="39">
        <v>0</v>
      </c>
      <c r="BU36" s="39">
        <v>0</v>
      </c>
      <c r="BV36" s="39">
        <v>1.7</v>
      </c>
      <c r="BW36" s="39">
        <v>0.04</v>
      </c>
      <c r="BX36" s="39">
        <v>0</v>
      </c>
      <c r="BY36" s="39">
        <v>0</v>
      </c>
      <c r="BZ36" s="39">
        <v>0</v>
      </c>
      <c r="CA36" s="39">
        <v>0</v>
      </c>
      <c r="CB36" s="39">
        <v>477.22</v>
      </c>
      <c r="CC36" s="38">
        <f>SUM($CC$31:$CC$35)</f>
        <v>63.6</v>
      </c>
      <c r="CD36" s="36">
        <f>$I$36/$I$51*100</f>
        <v>21.581354304837916</v>
      </c>
      <c r="CE36" s="36">
        <v>55.33</v>
      </c>
      <c r="CG36" s="36">
        <v>34.14</v>
      </c>
      <c r="CH36" s="36">
        <v>17.329999999999998</v>
      </c>
      <c r="CI36" s="36">
        <v>25.73</v>
      </c>
      <c r="CJ36" s="36">
        <v>3055.67</v>
      </c>
      <c r="CK36" s="36">
        <v>1309.27</v>
      </c>
      <c r="CL36" s="36">
        <v>2182.4699999999998</v>
      </c>
      <c r="CM36" s="36">
        <v>27.89</v>
      </c>
      <c r="CN36" s="36">
        <v>23.29</v>
      </c>
      <c r="CO36" s="36">
        <v>25.59</v>
      </c>
      <c r="CP36" s="36">
        <v>9.2200000000000006</v>
      </c>
      <c r="CQ36" s="36">
        <v>0.86</v>
      </c>
    </row>
    <row r="37" spans="1:96">
      <c r="B37" s="27" t="s">
        <v>113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"19/1"</f>
        <v>19/1</v>
      </c>
      <c r="B38" s="33" t="s">
        <v>114</v>
      </c>
      <c r="C38" s="34" t="str">
        <f>"100"</f>
        <v>100</v>
      </c>
      <c r="D38" s="34">
        <v>0.74</v>
      </c>
      <c r="E38" s="34">
        <v>0</v>
      </c>
      <c r="F38" s="34">
        <v>5.97</v>
      </c>
      <c r="G38" s="34">
        <v>5.97</v>
      </c>
      <c r="H38" s="34">
        <v>3.22</v>
      </c>
      <c r="I38" s="34">
        <v>67.541795999999991</v>
      </c>
      <c r="J38" s="35">
        <v>0.75</v>
      </c>
      <c r="K38" s="35">
        <v>3.9</v>
      </c>
      <c r="L38" s="35">
        <v>0</v>
      </c>
      <c r="M38" s="35">
        <v>0</v>
      </c>
      <c r="N38" s="35">
        <v>2.21</v>
      </c>
      <c r="O38" s="35">
        <v>0.09</v>
      </c>
      <c r="P38" s="35">
        <v>0.92</v>
      </c>
      <c r="Q38" s="35">
        <v>0</v>
      </c>
      <c r="R38" s="35">
        <v>0</v>
      </c>
      <c r="S38" s="35">
        <v>0.09</v>
      </c>
      <c r="T38" s="35">
        <v>0.95</v>
      </c>
      <c r="U38" s="35">
        <v>197.05</v>
      </c>
      <c r="V38" s="35">
        <v>129.93</v>
      </c>
      <c r="W38" s="35">
        <v>22.99</v>
      </c>
      <c r="X38" s="35">
        <v>13</v>
      </c>
      <c r="Y38" s="35">
        <v>39.18</v>
      </c>
      <c r="Z38" s="35">
        <v>0.56999999999999995</v>
      </c>
      <c r="AA38" s="35">
        <v>0</v>
      </c>
      <c r="AB38" s="35">
        <v>55.27</v>
      </c>
      <c r="AC38" s="35">
        <v>9.4</v>
      </c>
      <c r="AD38" s="35">
        <v>2.73</v>
      </c>
      <c r="AE38" s="35">
        <v>0.03</v>
      </c>
      <c r="AF38" s="35">
        <v>0.04</v>
      </c>
      <c r="AG38" s="35">
        <v>0.18</v>
      </c>
      <c r="AH38" s="35">
        <v>0.28000000000000003</v>
      </c>
      <c r="AI38" s="35">
        <v>9.2100000000000009</v>
      </c>
      <c r="AJ38" s="35">
        <v>0</v>
      </c>
      <c r="AK38" s="35">
        <v>24.87</v>
      </c>
      <c r="AL38" s="35">
        <v>19.350000000000001</v>
      </c>
      <c r="AM38" s="35">
        <v>27.64</v>
      </c>
      <c r="AN38" s="35">
        <v>23.95</v>
      </c>
      <c r="AO38" s="35">
        <v>5.53</v>
      </c>
      <c r="AP38" s="35">
        <v>19.350000000000001</v>
      </c>
      <c r="AQ38" s="35">
        <v>4.6100000000000003</v>
      </c>
      <c r="AR38" s="35">
        <v>15.66</v>
      </c>
      <c r="AS38" s="35">
        <v>23.95</v>
      </c>
      <c r="AT38" s="35">
        <v>41.45</v>
      </c>
      <c r="AU38" s="35">
        <v>48.82</v>
      </c>
      <c r="AV38" s="35">
        <v>9.2100000000000009</v>
      </c>
      <c r="AW38" s="35">
        <v>25.79</v>
      </c>
      <c r="AX38" s="35">
        <v>128.97</v>
      </c>
      <c r="AY38" s="35">
        <v>0</v>
      </c>
      <c r="AZ38" s="35">
        <v>15.66</v>
      </c>
      <c r="BA38" s="35">
        <v>24.87</v>
      </c>
      <c r="BB38" s="35">
        <v>19.350000000000001</v>
      </c>
      <c r="BC38" s="35">
        <v>6.45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0.36</v>
      </c>
      <c r="BL38" s="35">
        <v>0</v>
      </c>
      <c r="BM38" s="35">
        <v>0.24</v>
      </c>
      <c r="BN38" s="35">
        <v>0.02</v>
      </c>
      <c r="BO38" s="35">
        <v>0.04</v>
      </c>
      <c r="BP38" s="35">
        <v>0</v>
      </c>
      <c r="BQ38" s="35">
        <v>0</v>
      </c>
      <c r="BR38" s="35">
        <v>0</v>
      </c>
      <c r="BS38" s="35">
        <v>1.39</v>
      </c>
      <c r="BT38" s="35">
        <v>0</v>
      </c>
      <c r="BU38" s="35">
        <v>0</v>
      </c>
      <c r="BV38" s="35">
        <v>3.47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89.31</v>
      </c>
      <c r="CC38" s="34">
        <v>28.16</v>
      </c>
      <c r="CE38" s="32">
        <v>9.2100000000000009</v>
      </c>
      <c r="CG38" s="32">
        <v>13.84</v>
      </c>
      <c r="CH38" s="32">
        <v>7.73</v>
      </c>
      <c r="CI38" s="32">
        <v>10.78</v>
      </c>
      <c r="CJ38" s="32">
        <v>487.6</v>
      </c>
      <c r="CK38" s="32">
        <v>116.75</v>
      </c>
      <c r="CL38" s="32">
        <v>302.18</v>
      </c>
      <c r="CM38" s="32">
        <v>0.73</v>
      </c>
      <c r="CN38" s="32">
        <v>0.43</v>
      </c>
      <c r="CO38" s="32">
        <v>0.57999999999999996</v>
      </c>
      <c r="CP38" s="32">
        <v>0</v>
      </c>
      <c r="CQ38" s="32">
        <v>0.5</v>
      </c>
      <c r="CR38" s="32">
        <v>17.07</v>
      </c>
    </row>
    <row r="39" spans="1:96" s="32" customFormat="1">
      <c r="A39" s="32" t="str">
        <f>"4/2"</f>
        <v>4/2</v>
      </c>
      <c r="B39" s="33" t="s">
        <v>100</v>
      </c>
      <c r="C39" s="34" t="str">
        <f>"250"</f>
        <v>250</v>
      </c>
      <c r="D39" s="34">
        <v>2.1800000000000002</v>
      </c>
      <c r="E39" s="34">
        <v>0</v>
      </c>
      <c r="F39" s="34">
        <v>5.47</v>
      </c>
      <c r="G39" s="34">
        <v>5.27</v>
      </c>
      <c r="H39" s="34">
        <v>17.260000000000002</v>
      </c>
      <c r="I39" s="34">
        <v>121.44996759999999</v>
      </c>
      <c r="J39" s="35">
        <v>1.24</v>
      </c>
      <c r="K39" s="35">
        <v>3.25</v>
      </c>
      <c r="L39" s="35">
        <v>0</v>
      </c>
      <c r="M39" s="35">
        <v>0</v>
      </c>
      <c r="N39" s="35">
        <v>8.6</v>
      </c>
      <c r="O39" s="35">
        <v>6.07</v>
      </c>
      <c r="P39" s="35">
        <v>2.59</v>
      </c>
      <c r="Q39" s="35">
        <v>0</v>
      </c>
      <c r="R39" s="35">
        <v>0</v>
      </c>
      <c r="S39" s="35">
        <v>0.26</v>
      </c>
      <c r="T39" s="35">
        <v>2.69</v>
      </c>
      <c r="U39" s="35">
        <v>541</v>
      </c>
      <c r="V39" s="35">
        <v>428.53</v>
      </c>
      <c r="W39" s="35">
        <v>40.020000000000003</v>
      </c>
      <c r="X39" s="35">
        <v>26.88</v>
      </c>
      <c r="Y39" s="35">
        <v>61.67</v>
      </c>
      <c r="Z39" s="35">
        <v>1.34</v>
      </c>
      <c r="AA39" s="35">
        <v>3.78</v>
      </c>
      <c r="AB39" s="35">
        <v>974.33</v>
      </c>
      <c r="AC39" s="35">
        <v>209.38</v>
      </c>
      <c r="AD39" s="35">
        <v>2.39</v>
      </c>
      <c r="AE39" s="35">
        <v>0.06</v>
      </c>
      <c r="AF39" s="35">
        <v>0.06</v>
      </c>
      <c r="AG39" s="35">
        <v>0.66</v>
      </c>
      <c r="AH39" s="35">
        <v>1.26</v>
      </c>
      <c r="AI39" s="35">
        <v>6.82</v>
      </c>
      <c r="AJ39" s="35">
        <v>0</v>
      </c>
      <c r="AK39" s="35">
        <v>108.66</v>
      </c>
      <c r="AL39" s="35">
        <v>103.47</v>
      </c>
      <c r="AM39" s="35">
        <v>164.61</v>
      </c>
      <c r="AN39" s="35">
        <v>184.63</v>
      </c>
      <c r="AO39" s="35">
        <v>47.93</v>
      </c>
      <c r="AP39" s="35">
        <v>103.38</v>
      </c>
      <c r="AQ39" s="35">
        <v>30.59</v>
      </c>
      <c r="AR39" s="35">
        <v>95.4</v>
      </c>
      <c r="AS39" s="35">
        <v>121.6</v>
      </c>
      <c r="AT39" s="35">
        <v>179.38</v>
      </c>
      <c r="AU39" s="35">
        <v>358.69</v>
      </c>
      <c r="AV39" s="35">
        <v>58.35</v>
      </c>
      <c r="AW39" s="35">
        <v>101.68</v>
      </c>
      <c r="AX39" s="35">
        <v>479.47</v>
      </c>
      <c r="AY39" s="35">
        <v>0</v>
      </c>
      <c r="AZ39" s="35">
        <v>95.34</v>
      </c>
      <c r="BA39" s="35">
        <v>105.72</v>
      </c>
      <c r="BB39" s="35">
        <v>86.6</v>
      </c>
      <c r="BC39" s="35">
        <v>33.36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1.1100000000000001</v>
      </c>
      <c r="BT39" s="35">
        <v>0</v>
      </c>
      <c r="BU39" s="35">
        <v>0</v>
      </c>
      <c r="BV39" s="35">
        <v>2.99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314.85000000000002</v>
      </c>
      <c r="CC39" s="34">
        <v>15.99</v>
      </c>
      <c r="CE39" s="32">
        <v>166.17</v>
      </c>
      <c r="CG39" s="32">
        <v>51.47</v>
      </c>
      <c r="CH39" s="32">
        <v>30.55</v>
      </c>
      <c r="CI39" s="32">
        <v>41.01</v>
      </c>
      <c r="CJ39" s="32">
        <v>1072.21</v>
      </c>
      <c r="CK39" s="32">
        <v>410.46</v>
      </c>
      <c r="CL39" s="32">
        <v>741.33</v>
      </c>
      <c r="CM39" s="32">
        <v>44.66</v>
      </c>
      <c r="CN39" s="32">
        <v>23.68</v>
      </c>
      <c r="CO39" s="32">
        <v>34.17</v>
      </c>
      <c r="CP39" s="32">
        <v>1.3</v>
      </c>
      <c r="CQ39" s="32">
        <v>1.3</v>
      </c>
      <c r="CR39" s="32">
        <v>9.69</v>
      </c>
    </row>
    <row r="40" spans="1:96" s="32" customFormat="1">
      <c r="A40" s="32" t="str">
        <f>"46/3"</f>
        <v>46/3</v>
      </c>
      <c r="B40" s="33" t="s">
        <v>101</v>
      </c>
      <c r="C40" s="34" t="str">
        <f>"180"</f>
        <v>180</v>
      </c>
      <c r="D40" s="34">
        <v>6.36</v>
      </c>
      <c r="E40" s="34">
        <v>0.04</v>
      </c>
      <c r="F40" s="34">
        <v>3.57</v>
      </c>
      <c r="G40" s="34">
        <v>0.8</v>
      </c>
      <c r="H40" s="34">
        <v>40.93</v>
      </c>
      <c r="I40" s="34">
        <v>220.7282094</v>
      </c>
      <c r="J40" s="35">
        <v>2.2400000000000002</v>
      </c>
      <c r="K40" s="35">
        <v>0.1</v>
      </c>
      <c r="L40" s="35">
        <v>0</v>
      </c>
      <c r="M40" s="35">
        <v>0</v>
      </c>
      <c r="N40" s="35">
        <v>1.17</v>
      </c>
      <c r="O40" s="35">
        <v>37.700000000000003</v>
      </c>
      <c r="P40" s="35">
        <v>2.06</v>
      </c>
      <c r="Q40" s="35">
        <v>0</v>
      </c>
      <c r="R40" s="35">
        <v>0</v>
      </c>
      <c r="S40" s="35">
        <v>0</v>
      </c>
      <c r="T40" s="35">
        <v>1.54</v>
      </c>
      <c r="U40" s="35">
        <v>455.42</v>
      </c>
      <c r="V40" s="35">
        <v>67.52</v>
      </c>
      <c r="W40" s="35">
        <v>14.97</v>
      </c>
      <c r="X40" s="35">
        <v>8.74</v>
      </c>
      <c r="Y40" s="35">
        <v>48.26</v>
      </c>
      <c r="Z40" s="35">
        <v>0.89</v>
      </c>
      <c r="AA40" s="35">
        <v>10.8</v>
      </c>
      <c r="AB40" s="35">
        <v>10.8</v>
      </c>
      <c r="AC40" s="35">
        <v>20.25</v>
      </c>
      <c r="AD40" s="35">
        <v>0.96</v>
      </c>
      <c r="AE40" s="35">
        <v>0.08</v>
      </c>
      <c r="AF40" s="35">
        <v>0.02</v>
      </c>
      <c r="AG40" s="35">
        <v>0.59</v>
      </c>
      <c r="AH40" s="35">
        <v>1.78</v>
      </c>
      <c r="AI40" s="35">
        <v>0</v>
      </c>
      <c r="AJ40" s="35">
        <v>0</v>
      </c>
      <c r="AK40" s="35">
        <v>275.61</v>
      </c>
      <c r="AL40" s="35">
        <v>251.98</v>
      </c>
      <c r="AM40" s="35">
        <v>472.07</v>
      </c>
      <c r="AN40" s="35">
        <v>147.44999999999999</v>
      </c>
      <c r="AO40" s="35">
        <v>89.89</v>
      </c>
      <c r="AP40" s="35">
        <v>182.63</v>
      </c>
      <c r="AQ40" s="35">
        <v>59.92</v>
      </c>
      <c r="AR40" s="35">
        <v>292.87</v>
      </c>
      <c r="AS40" s="35">
        <v>193.67</v>
      </c>
      <c r="AT40" s="35">
        <v>233.51</v>
      </c>
      <c r="AU40" s="35">
        <v>200.31</v>
      </c>
      <c r="AV40" s="35">
        <v>117.69</v>
      </c>
      <c r="AW40" s="35">
        <v>204.66</v>
      </c>
      <c r="AX40" s="35">
        <v>1797.43</v>
      </c>
      <c r="AY40" s="35">
        <v>0</v>
      </c>
      <c r="AZ40" s="35">
        <v>566.38</v>
      </c>
      <c r="BA40" s="35">
        <v>293.38</v>
      </c>
      <c r="BB40" s="35">
        <v>147.32</v>
      </c>
      <c r="BC40" s="35">
        <v>116.63</v>
      </c>
      <c r="BD40" s="35">
        <v>0.11</v>
      </c>
      <c r="BE40" s="35">
        <v>0.05</v>
      </c>
      <c r="BF40" s="35">
        <v>0.03</v>
      </c>
      <c r="BG40" s="35">
        <v>0.06</v>
      </c>
      <c r="BH40" s="35">
        <v>7.0000000000000007E-2</v>
      </c>
      <c r="BI40" s="35">
        <v>0.31</v>
      </c>
      <c r="BJ40" s="35">
        <v>0</v>
      </c>
      <c r="BK40" s="35">
        <v>0.97</v>
      </c>
      <c r="BL40" s="35">
        <v>0</v>
      </c>
      <c r="BM40" s="35">
        <v>0.28000000000000003</v>
      </c>
      <c r="BN40" s="35">
        <v>0</v>
      </c>
      <c r="BO40" s="35">
        <v>0</v>
      </c>
      <c r="BP40" s="35">
        <v>0</v>
      </c>
      <c r="BQ40" s="35">
        <v>0.06</v>
      </c>
      <c r="BR40" s="35">
        <v>0.1</v>
      </c>
      <c r="BS40" s="35">
        <v>0.72</v>
      </c>
      <c r="BT40" s="35">
        <v>0</v>
      </c>
      <c r="BU40" s="35">
        <v>0</v>
      </c>
      <c r="BV40" s="35">
        <v>0.28999999999999998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9.08</v>
      </c>
      <c r="CC40" s="34">
        <v>9.83</v>
      </c>
      <c r="CE40" s="32">
        <v>12.6</v>
      </c>
      <c r="CG40" s="32">
        <v>39.92</v>
      </c>
      <c r="CH40" s="32">
        <v>20.3</v>
      </c>
      <c r="CI40" s="32">
        <v>30.11</v>
      </c>
      <c r="CJ40" s="32">
        <v>371.83</v>
      </c>
      <c r="CK40" s="32">
        <v>367.4</v>
      </c>
      <c r="CL40" s="32">
        <v>369.61</v>
      </c>
      <c r="CM40" s="32">
        <v>3.7</v>
      </c>
      <c r="CN40" s="32">
        <v>3.39</v>
      </c>
      <c r="CO40" s="32">
        <v>3.54</v>
      </c>
      <c r="CP40" s="32">
        <v>0</v>
      </c>
      <c r="CQ40" s="32">
        <v>1.17</v>
      </c>
      <c r="CR40" s="32">
        <v>5.96</v>
      </c>
    </row>
    <row r="41" spans="1:96" s="32" customFormat="1">
      <c r="A41" s="32" t="str">
        <f>"10/7"</f>
        <v>10/7</v>
      </c>
      <c r="B41" s="33" t="s">
        <v>102</v>
      </c>
      <c r="C41" s="34" t="str">
        <f>"120"</f>
        <v>120</v>
      </c>
      <c r="D41" s="34">
        <v>17.239999999999998</v>
      </c>
      <c r="E41" s="34">
        <v>17.16</v>
      </c>
      <c r="F41" s="34">
        <v>19.489999999999998</v>
      </c>
      <c r="G41" s="34">
        <v>4.93</v>
      </c>
      <c r="H41" s="34">
        <v>7.75</v>
      </c>
      <c r="I41" s="34">
        <v>273.84848112000003</v>
      </c>
      <c r="J41" s="35">
        <v>4.9000000000000004</v>
      </c>
      <c r="K41" s="35">
        <v>3.12</v>
      </c>
      <c r="L41" s="35">
        <v>0</v>
      </c>
      <c r="M41" s="35">
        <v>0</v>
      </c>
      <c r="N41" s="35">
        <v>2.89</v>
      </c>
      <c r="O41" s="35">
        <v>4.04</v>
      </c>
      <c r="P41" s="35">
        <v>0.82</v>
      </c>
      <c r="Q41" s="35">
        <v>0</v>
      </c>
      <c r="R41" s="35">
        <v>0</v>
      </c>
      <c r="S41" s="35">
        <v>0.1</v>
      </c>
      <c r="T41" s="35">
        <v>1.99</v>
      </c>
      <c r="U41" s="35">
        <v>318.58</v>
      </c>
      <c r="V41" s="35">
        <v>231.42</v>
      </c>
      <c r="W41" s="35">
        <v>40.700000000000003</v>
      </c>
      <c r="X41" s="35">
        <v>25.15</v>
      </c>
      <c r="Y41" s="35">
        <v>167.07</v>
      </c>
      <c r="Z41" s="35">
        <v>1.67</v>
      </c>
      <c r="AA41" s="35">
        <v>54.72</v>
      </c>
      <c r="AB41" s="35">
        <v>2317.44</v>
      </c>
      <c r="AC41" s="35">
        <v>574.32000000000005</v>
      </c>
      <c r="AD41" s="35">
        <v>2.72</v>
      </c>
      <c r="AE41" s="35">
        <v>7.0000000000000007E-2</v>
      </c>
      <c r="AF41" s="35">
        <v>0.17</v>
      </c>
      <c r="AG41" s="35">
        <v>5.41</v>
      </c>
      <c r="AH41" s="35">
        <v>11.34</v>
      </c>
      <c r="AI41" s="35">
        <v>1.55</v>
      </c>
      <c r="AJ41" s="35">
        <v>0</v>
      </c>
      <c r="AK41" s="35">
        <v>956.84</v>
      </c>
      <c r="AL41" s="35">
        <v>1009.86</v>
      </c>
      <c r="AM41" s="35">
        <v>1494.94</v>
      </c>
      <c r="AN41" s="35">
        <v>1712.44</v>
      </c>
      <c r="AO41" s="35">
        <v>458.65</v>
      </c>
      <c r="AP41" s="35">
        <v>850.51</v>
      </c>
      <c r="AQ41" s="35">
        <v>37.520000000000003</v>
      </c>
      <c r="AR41" s="35">
        <v>870.46</v>
      </c>
      <c r="AS41" s="35">
        <v>114.2</v>
      </c>
      <c r="AT41" s="35">
        <v>130.52000000000001</v>
      </c>
      <c r="AU41" s="35">
        <v>195.89</v>
      </c>
      <c r="AV41" s="35">
        <v>448.04</v>
      </c>
      <c r="AW41" s="35">
        <v>78.38</v>
      </c>
      <c r="AX41" s="35">
        <v>461.3</v>
      </c>
      <c r="AY41" s="35">
        <v>1.58</v>
      </c>
      <c r="AZ41" s="35">
        <v>119.3</v>
      </c>
      <c r="BA41" s="35">
        <v>141.63</v>
      </c>
      <c r="BB41" s="35">
        <v>604.23</v>
      </c>
      <c r="BC41" s="35">
        <v>231.08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0.27</v>
      </c>
      <c r="BL41" s="35">
        <v>0</v>
      </c>
      <c r="BM41" s="35">
        <v>0.17</v>
      </c>
      <c r="BN41" s="35">
        <v>0.01</v>
      </c>
      <c r="BO41" s="35">
        <v>0.03</v>
      </c>
      <c r="BP41" s="35">
        <v>0</v>
      </c>
      <c r="BQ41" s="35">
        <v>0</v>
      </c>
      <c r="BR41" s="35">
        <v>0</v>
      </c>
      <c r="BS41" s="35">
        <v>1.01</v>
      </c>
      <c r="BT41" s="35">
        <v>0</v>
      </c>
      <c r="BU41" s="35">
        <v>0</v>
      </c>
      <c r="BV41" s="35">
        <v>2.87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105.63</v>
      </c>
      <c r="CC41" s="34">
        <v>60.03</v>
      </c>
      <c r="CE41" s="32">
        <v>440.96</v>
      </c>
      <c r="CG41" s="32">
        <v>2.2000000000000002</v>
      </c>
      <c r="CH41" s="32">
        <v>1.2</v>
      </c>
      <c r="CI41" s="32">
        <v>1.7</v>
      </c>
      <c r="CJ41" s="32">
        <v>70.25</v>
      </c>
      <c r="CK41" s="32">
        <v>31.2</v>
      </c>
      <c r="CL41" s="32">
        <v>50.73</v>
      </c>
      <c r="CM41" s="32">
        <v>0.54</v>
      </c>
      <c r="CN41" s="32">
        <v>0.32</v>
      </c>
      <c r="CO41" s="32">
        <v>0.43</v>
      </c>
      <c r="CP41" s="32">
        <v>0</v>
      </c>
      <c r="CQ41" s="32">
        <v>0.6</v>
      </c>
      <c r="CR41" s="32">
        <v>36.5</v>
      </c>
    </row>
    <row r="42" spans="1:96" s="32" customFormat="1">
      <c r="A42" s="32" t="str">
        <f>"601"</f>
        <v>601</v>
      </c>
      <c r="B42" s="33" t="s">
        <v>103</v>
      </c>
      <c r="C42" s="34" t="str">
        <f>"30"</f>
        <v>30</v>
      </c>
      <c r="D42" s="34">
        <v>0.43</v>
      </c>
      <c r="E42" s="34">
        <v>0</v>
      </c>
      <c r="F42" s="34">
        <v>0.89</v>
      </c>
      <c r="G42" s="34">
        <v>0.03</v>
      </c>
      <c r="H42" s="34">
        <v>1.74</v>
      </c>
      <c r="I42" s="34">
        <v>16.849643977499998</v>
      </c>
      <c r="J42" s="35">
        <v>0.68</v>
      </c>
      <c r="K42" s="35">
        <v>0</v>
      </c>
      <c r="L42" s="35">
        <v>0</v>
      </c>
      <c r="M42" s="35">
        <v>0</v>
      </c>
      <c r="N42" s="35">
        <v>0.39</v>
      </c>
      <c r="O42" s="35">
        <v>1.27</v>
      </c>
      <c r="P42" s="35">
        <v>7.0000000000000007E-2</v>
      </c>
      <c r="Q42" s="35">
        <v>0</v>
      </c>
      <c r="R42" s="35">
        <v>0</v>
      </c>
      <c r="S42" s="35">
        <v>0.08</v>
      </c>
      <c r="T42" s="35">
        <v>0.56999999999999995</v>
      </c>
      <c r="U42" s="35">
        <v>196.75</v>
      </c>
      <c r="V42" s="35">
        <v>15.83</v>
      </c>
      <c r="W42" s="35">
        <v>7.2</v>
      </c>
      <c r="X42" s="35">
        <v>1.27</v>
      </c>
      <c r="Y42" s="35">
        <v>5.79</v>
      </c>
      <c r="Z42" s="35">
        <v>0.06</v>
      </c>
      <c r="AA42" s="35">
        <v>2.7</v>
      </c>
      <c r="AB42" s="35">
        <v>14.88</v>
      </c>
      <c r="AC42" s="35">
        <v>10.73</v>
      </c>
      <c r="AD42" s="35">
        <v>7.0000000000000007E-2</v>
      </c>
      <c r="AE42" s="35">
        <v>0</v>
      </c>
      <c r="AF42" s="35">
        <v>0.01</v>
      </c>
      <c r="AG42" s="35">
        <v>0.04</v>
      </c>
      <c r="AH42" s="35">
        <v>0.14000000000000001</v>
      </c>
      <c r="AI42" s="35">
        <v>0.17</v>
      </c>
      <c r="AJ42" s="35">
        <v>0</v>
      </c>
      <c r="AK42" s="35">
        <v>9.36</v>
      </c>
      <c r="AL42" s="35">
        <v>8.5500000000000007</v>
      </c>
      <c r="AM42" s="35">
        <v>16.02</v>
      </c>
      <c r="AN42" s="35">
        <v>4.97</v>
      </c>
      <c r="AO42" s="35">
        <v>3.04</v>
      </c>
      <c r="AP42" s="35">
        <v>6.18</v>
      </c>
      <c r="AQ42" s="35">
        <v>1.99</v>
      </c>
      <c r="AR42" s="35">
        <v>9.94</v>
      </c>
      <c r="AS42" s="35">
        <v>6.56</v>
      </c>
      <c r="AT42" s="35">
        <v>7.95</v>
      </c>
      <c r="AU42" s="35">
        <v>6.76</v>
      </c>
      <c r="AV42" s="35">
        <v>3.98</v>
      </c>
      <c r="AW42" s="35">
        <v>6.96</v>
      </c>
      <c r="AX42" s="35">
        <v>61.23</v>
      </c>
      <c r="AY42" s="35">
        <v>0</v>
      </c>
      <c r="AZ42" s="35">
        <v>19.28</v>
      </c>
      <c r="BA42" s="35">
        <v>9.94</v>
      </c>
      <c r="BB42" s="35">
        <v>4.97</v>
      </c>
      <c r="BC42" s="35">
        <v>3.98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0.01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29.26</v>
      </c>
      <c r="CC42" s="34">
        <v>3.13</v>
      </c>
      <c r="CE42" s="32">
        <v>5.18</v>
      </c>
      <c r="CG42" s="32">
        <v>31.29</v>
      </c>
      <c r="CH42" s="32">
        <v>16.29</v>
      </c>
      <c r="CI42" s="32">
        <v>23.79</v>
      </c>
      <c r="CJ42" s="32">
        <v>142.41</v>
      </c>
      <c r="CK42" s="32">
        <v>58.71</v>
      </c>
      <c r="CL42" s="32">
        <v>100.56</v>
      </c>
      <c r="CM42" s="32">
        <v>7.93</v>
      </c>
      <c r="CN42" s="32">
        <v>4.7300000000000004</v>
      </c>
      <c r="CO42" s="32">
        <v>6.37</v>
      </c>
      <c r="CP42" s="32">
        <v>0</v>
      </c>
      <c r="CQ42" s="32">
        <v>0.5</v>
      </c>
      <c r="CR42" s="32">
        <v>1.89</v>
      </c>
    </row>
    <row r="43" spans="1:96" s="32" customFormat="1">
      <c r="A43" s="32" t="str">
        <f>"2"</f>
        <v>2</v>
      </c>
      <c r="B43" s="33" t="s">
        <v>95</v>
      </c>
      <c r="C43" s="34" t="str">
        <f>"39,8"</f>
        <v>39,8</v>
      </c>
      <c r="D43" s="34">
        <v>2.63</v>
      </c>
      <c r="E43" s="34">
        <v>0</v>
      </c>
      <c r="F43" s="34">
        <v>0.26</v>
      </c>
      <c r="G43" s="34">
        <v>0.26</v>
      </c>
      <c r="H43" s="34">
        <v>18.670000000000002</v>
      </c>
      <c r="I43" s="34">
        <v>89.112597999999977</v>
      </c>
      <c r="J43" s="35">
        <v>0</v>
      </c>
      <c r="K43" s="35">
        <v>0</v>
      </c>
      <c r="L43" s="35">
        <v>0</v>
      </c>
      <c r="M43" s="35">
        <v>0</v>
      </c>
      <c r="N43" s="35">
        <v>0.44</v>
      </c>
      <c r="O43" s="35">
        <v>18.149999999999999</v>
      </c>
      <c r="P43" s="35">
        <v>0.08</v>
      </c>
      <c r="Q43" s="35">
        <v>0</v>
      </c>
      <c r="R43" s="35">
        <v>0</v>
      </c>
      <c r="S43" s="35">
        <v>0</v>
      </c>
      <c r="T43" s="35">
        <v>0.72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127.08</v>
      </c>
      <c r="AL43" s="35">
        <v>132.27000000000001</v>
      </c>
      <c r="AM43" s="35">
        <v>202.56</v>
      </c>
      <c r="AN43" s="35">
        <v>67.17</v>
      </c>
      <c r="AO43" s="35">
        <v>39.82</v>
      </c>
      <c r="AP43" s="35">
        <v>79.64</v>
      </c>
      <c r="AQ43" s="35">
        <v>30.12</v>
      </c>
      <c r="AR43" s="35">
        <v>144.04</v>
      </c>
      <c r="AS43" s="35">
        <v>89.34</v>
      </c>
      <c r="AT43" s="35">
        <v>124.65</v>
      </c>
      <c r="AU43" s="35">
        <v>102.84</v>
      </c>
      <c r="AV43" s="35">
        <v>54.02</v>
      </c>
      <c r="AW43" s="35">
        <v>95.57</v>
      </c>
      <c r="AX43" s="35">
        <v>799.17</v>
      </c>
      <c r="AY43" s="35">
        <v>0</v>
      </c>
      <c r="AZ43" s="35">
        <v>260.39</v>
      </c>
      <c r="BA43" s="35">
        <v>113.23</v>
      </c>
      <c r="BB43" s="35">
        <v>75.14</v>
      </c>
      <c r="BC43" s="35">
        <v>59.56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0.03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15.56</v>
      </c>
      <c r="CC43" s="34">
        <v>2.23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1.86</v>
      </c>
    </row>
    <row r="44" spans="1:96" s="32" customFormat="1">
      <c r="A44" s="32" t="str">
        <f>"3"</f>
        <v>3</v>
      </c>
      <c r="B44" s="33" t="s">
        <v>104</v>
      </c>
      <c r="C44" s="34" t="str">
        <f>"30"</f>
        <v>30</v>
      </c>
      <c r="D44" s="34">
        <v>1.98</v>
      </c>
      <c r="E44" s="34">
        <v>0</v>
      </c>
      <c r="F44" s="34">
        <v>0.36</v>
      </c>
      <c r="G44" s="34">
        <v>0.36</v>
      </c>
      <c r="H44" s="34">
        <v>12.51</v>
      </c>
      <c r="I44" s="34">
        <v>58.013999999999989</v>
      </c>
      <c r="J44" s="35">
        <v>0.06</v>
      </c>
      <c r="K44" s="35">
        <v>0</v>
      </c>
      <c r="L44" s="35">
        <v>0</v>
      </c>
      <c r="M44" s="35">
        <v>0</v>
      </c>
      <c r="N44" s="35">
        <v>0.36</v>
      </c>
      <c r="O44" s="35">
        <v>9.66</v>
      </c>
      <c r="P44" s="35">
        <v>2.4900000000000002</v>
      </c>
      <c r="Q44" s="35">
        <v>0</v>
      </c>
      <c r="R44" s="35">
        <v>0</v>
      </c>
      <c r="S44" s="35">
        <v>0.3</v>
      </c>
      <c r="T44" s="35">
        <v>0.75</v>
      </c>
      <c r="U44" s="35">
        <v>183</v>
      </c>
      <c r="V44" s="35">
        <v>73.5</v>
      </c>
      <c r="W44" s="35">
        <v>10.5</v>
      </c>
      <c r="X44" s="35">
        <v>14.1</v>
      </c>
      <c r="Y44" s="35">
        <v>47.4</v>
      </c>
      <c r="Z44" s="35">
        <v>1.17</v>
      </c>
      <c r="AA44" s="35">
        <v>0</v>
      </c>
      <c r="AB44" s="35">
        <v>1.5</v>
      </c>
      <c r="AC44" s="35">
        <v>0.3</v>
      </c>
      <c r="AD44" s="35">
        <v>0.42</v>
      </c>
      <c r="AE44" s="35">
        <v>0.05</v>
      </c>
      <c r="AF44" s="35">
        <v>0.02</v>
      </c>
      <c r="AG44" s="35">
        <v>0.21</v>
      </c>
      <c r="AH44" s="35">
        <v>0.6</v>
      </c>
      <c r="AI44" s="35">
        <v>0</v>
      </c>
      <c r="AJ44" s="35">
        <v>0</v>
      </c>
      <c r="AK44" s="35">
        <v>0</v>
      </c>
      <c r="AL44" s="35">
        <v>0</v>
      </c>
      <c r="AM44" s="35">
        <v>128.1</v>
      </c>
      <c r="AN44" s="35">
        <v>66.900000000000006</v>
      </c>
      <c r="AO44" s="35">
        <v>27.9</v>
      </c>
      <c r="AP44" s="35">
        <v>59.4</v>
      </c>
      <c r="AQ44" s="35">
        <v>24</v>
      </c>
      <c r="AR44" s="35">
        <v>111.3</v>
      </c>
      <c r="AS44" s="35">
        <v>89.1</v>
      </c>
      <c r="AT44" s="35">
        <v>87.3</v>
      </c>
      <c r="AU44" s="35">
        <v>139.19999999999999</v>
      </c>
      <c r="AV44" s="35">
        <v>37.200000000000003</v>
      </c>
      <c r="AW44" s="35">
        <v>93</v>
      </c>
      <c r="AX44" s="35">
        <v>458.7</v>
      </c>
      <c r="AY44" s="35">
        <v>0</v>
      </c>
      <c r="AZ44" s="35">
        <v>157.80000000000001</v>
      </c>
      <c r="BA44" s="35">
        <v>87.3</v>
      </c>
      <c r="BB44" s="35">
        <v>54</v>
      </c>
      <c r="BC44" s="35">
        <v>39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0.04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0.03</v>
      </c>
      <c r="BT44" s="35">
        <v>0</v>
      </c>
      <c r="BU44" s="35">
        <v>0</v>
      </c>
      <c r="BV44" s="35">
        <v>0.14000000000000001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14.1</v>
      </c>
      <c r="CC44" s="34">
        <v>1.74</v>
      </c>
      <c r="CE44" s="32">
        <v>0.25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1.45</v>
      </c>
    </row>
    <row r="45" spans="1:96" s="28" customFormat="1">
      <c r="A45" s="28" t="str">
        <f>"37/10"</f>
        <v>37/10</v>
      </c>
      <c r="B45" s="29" t="s">
        <v>105</v>
      </c>
      <c r="C45" s="30" t="str">
        <f>"200"</f>
        <v>200</v>
      </c>
      <c r="D45" s="30">
        <v>0.67</v>
      </c>
      <c r="E45" s="30">
        <v>0</v>
      </c>
      <c r="F45" s="30">
        <v>0.27</v>
      </c>
      <c r="G45" s="30">
        <v>0.27</v>
      </c>
      <c r="H45" s="30">
        <v>23.62</v>
      </c>
      <c r="I45" s="30">
        <v>90.302599999999998</v>
      </c>
      <c r="J45" s="31">
        <v>0.04</v>
      </c>
      <c r="K45" s="31">
        <v>0</v>
      </c>
      <c r="L45" s="31">
        <v>0</v>
      </c>
      <c r="M45" s="31">
        <v>0</v>
      </c>
      <c r="N45" s="31">
        <v>18.03</v>
      </c>
      <c r="O45" s="31">
        <v>1.18</v>
      </c>
      <c r="P45" s="31">
        <v>4.41</v>
      </c>
      <c r="Q45" s="31">
        <v>0</v>
      </c>
      <c r="R45" s="31">
        <v>0</v>
      </c>
      <c r="S45" s="31">
        <v>1</v>
      </c>
      <c r="T45" s="31">
        <v>0.95</v>
      </c>
      <c r="U45" s="31">
        <v>2.2799999999999998</v>
      </c>
      <c r="V45" s="31">
        <v>10.199999999999999</v>
      </c>
      <c r="W45" s="31">
        <v>11.93</v>
      </c>
      <c r="X45" s="31">
        <v>3.23</v>
      </c>
      <c r="Y45" s="31">
        <v>3.16</v>
      </c>
      <c r="Z45" s="31">
        <v>0.61</v>
      </c>
      <c r="AA45" s="31">
        <v>0</v>
      </c>
      <c r="AB45" s="31">
        <v>882</v>
      </c>
      <c r="AC45" s="31">
        <v>163.4</v>
      </c>
      <c r="AD45" s="31">
        <v>0.76</v>
      </c>
      <c r="AE45" s="31">
        <v>0.01</v>
      </c>
      <c r="AF45" s="31">
        <v>0.05</v>
      </c>
      <c r="AG45" s="31">
        <v>0.2</v>
      </c>
      <c r="AH45" s="31">
        <v>0.28000000000000003</v>
      </c>
      <c r="AI45" s="31">
        <v>80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232.81</v>
      </c>
      <c r="CC45" s="30">
        <v>11.06</v>
      </c>
      <c r="CE45" s="28">
        <v>147</v>
      </c>
      <c r="CG45" s="28">
        <v>5.32</v>
      </c>
      <c r="CH45" s="28">
        <v>5.32</v>
      </c>
      <c r="CI45" s="28">
        <v>5.32</v>
      </c>
      <c r="CJ45" s="28">
        <v>605.55999999999995</v>
      </c>
      <c r="CK45" s="28">
        <v>231.78</v>
      </c>
      <c r="CL45" s="28">
        <v>418.67</v>
      </c>
      <c r="CM45" s="28">
        <v>56.62</v>
      </c>
      <c r="CN45" s="28">
        <v>33.619999999999997</v>
      </c>
      <c r="CO45" s="28">
        <v>45.12</v>
      </c>
      <c r="CP45" s="28">
        <v>10</v>
      </c>
      <c r="CQ45" s="28">
        <v>0</v>
      </c>
      <c r="CR45" s="28">
        <v>6.7</v>
      </c>
    </row>
    <row r="46" spans="1:96" s="36" customFormat="1" ht="11.4">
      <c r="B46" s="37" t="s">
        <v>115</v>
      </c>
      <c r="C46" s="38"/>
      <c r="D46" s="38">
        <v>32.229999999999997</v>
      </c>
      <c r="E46" s="38">
        <v>17.2</v>
      </c>
      <c r="F46" s="38">
        <v>36.28</v>
      </c>
      <c r="G46" s="38">
        <v>17.88</v>
      </c>
      <c r="H46" s="38">
        <v>125.69</v>
      </c>
      <c r="I46" s="38">
        <v>937.85</v>
      </c>
      <c r="J46" s="39">
        <v>9.9</v>
      </c>
      <c r="K46" s="39">
        <v>10.37</v>
      </c>
      <c r="L46" s="39">
        <v>0</v>
      </c>
      <c r="M46" s="39">
        <v>0</v>
      </c>
      <c r="N46" s="39">
        <v>34.090000000000003</v>
      </c>
      <c r="O46" s="39">
        <v>78.16</v>
      </c>
      <c r="P46" s="39">
        <v>13.44</v>
      </c>
      <c r="Q46" s="39">
        <v>0</v>
      </c>
      <c r="R46" s="39">
        <v>0</v>
      </c>
      <c r="S46" s="39">
        <v>1.83</v>
      </c>
      <c r="T46" s="39">
        <v>10.15</v>
      </c>
      <c r="U46" s="39">
        <v>1894.08</v>
      </c>
      <c r="V46" s="39">
        <v>956.93</v>
      </c>
      <c r="W46" s="39">
        <v>148.32</v>
      </c>
      <c r="X46" s="39">
        <v>92.37</v>
      </c>
      <c r="Y46" s="39">
        <v>372.52</v>
      </c>
      <c r="Z46" s="39">
        <v>6.31</v>
      </c>
      <c r="AA46" s="39">
        <v>72</v>
      </c>
      <c r="AB46" s="39">
        <v>4256.22</v>
      </c>
      <c r="AC46" s="39">
        <v>987.78</v>
      </c>
      <c r="AD46" s="39">
        <v>10.050000000000001</v>
      </c>
      <c r="AE46" s="39">
        <v>0.3</v>
      </c>
      <c r="AF46" s="39">
        <v>0.38</v>
      </c>
      <c r="AG46" s="39">
        <v>7.3</v>
      </c>
      <c r="AH46" s="39">
        <v>15.68</v>
      </c>
      <c r="AI46" s="39">
        <v>97.75</v>
      </c>
      <c r="AJ46" s="39">
        <v>0</v>
      </c>
      <c r="AK46" s="39">
        <v>1502.42</v>
      </c>
      <c r="AL46" s="39">
        <v>1525.47</v>
      </c>
      <c r="AM46" s="39">
        <v>2505.94</v>
      </c>
      <c r="AN46" s="39">
        <v>2207.52</v>
      </c>
      <c r="AO46" s="39">
        <v>672.75</v>
      </c>
      <c r="AP46" s="39">
        <v>1301.0899999999999</v>
      </c>
      <c r="AQ46" s="39">
        <v>188.75</v>
      </c>
      <c r="AR46" s="39">
        <v>1539.67</v>
      </c>
      <c r="AS46" s="39">
        <v>638.41999999999996</v>
      </c>
      <c r="AT46" s="39">
        <v>804.77</v>
      </c>
      <c r="AU46" s="39">
        <v>1052.51</v>
      </c>
      <c r="AV46" s="39">
        <v>728.47</v>
      </c>
      <c r="AW46" s="39">
        <v>606.04999999999995</v>
      </c>
      <c r="AX46" s="39">
        <v>4186.2700000000004</v>
      </c>
      <c r="AY46" s="39">
        <v>1.58</v>
      </c>
      <c r="AZ46" s="39">
        <v>1234.1500000000001</v>
      </c>
      <c r="BA46" s="39">
        <v>776.07</v>
      </c>
      <c r="BB46" s="39">
        <v>991.61</v>
      </c>
      <c r="BC46" s="39">
        <v>490.05</v>
      </c>
      <c r="BD46" s="39">
        <v>0.11</v>
      </c>
      <c r="BE46" s="39">
        <v>0.05</v>
      </c>
      <c r="BF46" s="39">
        <v>0.03</v>
      </c>
      <c r="BG46" s="39">
        <v>0.06</v>
      </c>
      <c r="BH46" s="39">
        <v>7.0000000000000007E-2</v>
      </c>
      <c r="BI46" s="39">
        <v>0.32</v>
      </c>
      <c r="BJ46" s="39">
        <v>0</v>
      </c>
      <c r="BK46" s="39">
        <v>1.99</v>
      </c>
      <c r="BL46" s="39">
        <v>0</v>
      </c>
      <c r="BM46" s="39">
        <v>0.88</v>
      </c>
      <c r="BN46" s="39">
        <v>0.05</v>
      </c>
      <c r="BO46" s="39">
        <v>0.1</v>
      </c>
      <c r="BP46" s="39">
        <v>0</v>
      </c>
      <c r="BQ46" s="39">
        <v>0.06</v>
      </c>
      <c r="BR46" s="39">
        <v>0.11</v>
      </c>
      <c r="BS46" s="39">
        <v>4.29</v>
      </c>
      <c r="BT46" s="39">
        <v>0</v>
      </c>
      <c r="BU46" s="39">
        <v>0</v>
      </c>
      <c r="BV46" s="39">
        <v>9.89</v>
      </c>
      <c r="BW46" s="39">
        <v>0.04</v>
      </c>
      <c r="BX46" s="39">
        <v>0</v>
      </c>
      <c r="BY46" s="39">
        <v>0</v>
      </c>
      <c r="BZ46" s="39">
        <v>0</v>
      </c>
      <c r="CA46" s="39">
        <v>0</v>
      </c>
      <c r="CB46" s="39">
        <v>810.61</v>
      </c>
      <c r="CC46" s="38">
        <f>SUM($CC$37:$CC$45)</f>
        <v>132.16999999999999</v>
      </c>
      <c r="CD46" s="36">
        <f>$I$46/$I$51*100</f>
        <v>26.025219085253166</v>
      </c>
      <c r="CE46" s="36">
        <v>781.37</v>
      </c>
      <c r="CG46" s="36">
        <v>144.03</v>
      </c>
      <c r="CH46" s="36">
        <v>81.39</v>
      </c>
      <c r="CI46" s="36">
        <v>112.71</v>
      </c>
      <c r="CJ46" s="36">
        <v>3465.33</v>
      </c>
      <c r="CK46" s="36">
        <v>1491.95</v>
      </c>
      <c r="CL46" s="36">
        <v>2478.64</v>
      </c>
      <c r="CM46" s="36">
        <v>119.9</v>
      </c>
      <c r="CN46" s="36">
        <v>71.89</v>
      </c>
      <c r="CO46" s="36">
        <v>95.93</v>
      </c>
      <c r="CP46" s="36">
        <v>11.3</v>
      </c>
      <c r="CQ46" s="36">
        <v>4.07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11.04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9.1999999999999993</v>
      </c>
    </row>
    <row r="49" spans="1:96" s="28" customFormat="1">
      <c r="A49" s="28" t="str">
        <f>""</f>
        <v/>
      </c>
      <c r="B49" s="29" t="s">
        <v>109</v>
      </c>
      <c r="C49" s="30" t="str">
        <f>"30"</f>
        <v>30</v>
      </c>
      <c r="D49" s="30">
        <v>1.5</v>
      </c>
      <c r="E49" s="30">
        <v>0</v>
      </c>
      <c r="F49" s="30">
        <v>4.8</v>
      </c>
      <c r="G49" s="30">
        <v>0</v>
      </c>
      <c r="H49" s="30">
        <v>17.7</v>
      </c>
      <c r="I49" s="30">
        <v>116.45999999999998</v>
      </c>
      <c r="J49" s="31">
        <v>0</v>
      </c>
      <c r="K49" s="31">
        <v>0</v>
      </c>
      <c r="L49" s="31">
        <v>0</v>
      </c>
      <c r="M49" s="31">
        <v>0</v>
      </c>
      <c r="N49" s="31">
        <v>17.7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0">
        <v>13.19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11</v>
      </c>
    </row>
    <row r="50" spans="1:96" s="36" customFormat="1" ht="11.4">
      <c r="B50" s="37" t="s">
        <v>117</v>
      </c>
      <c r="C50" s="38"/>
      <c r="D50" s="38">
        <v>2.5</v>
      </c>
      <c r="E50" s="38">
        <v>0</v>
      </c>
      <c r="F50" s="38">
        <v>5</v>
      </c>
      <c r="G50" s="38">
        <v>0</v>
      </c>
      <c r="H50" s="38">
        <v>38.299999999999997</v>
      </c>
      <c r="I50" s="38">
        <v>202.94</v>
      </c>
      <c r="J50" s="39">
        <v>0</v>
      </c>
      <c r="K50" s="39">
        <v>0</v>
      </c>
      <c r="L50" s="39">
        <v>0</v>
      </c>
      <c r="M50" s="39">
        <v>0</v>
      </c>
      <c r="N50" s="39">
        <v>37.5</v>
      </c>
      <c r="O50" s="39">
        <v>0.4</v>
      </c>
      <c r="P50" s="39">
        <v>0.4</v>
      </c>
      <c r="Q50" s="39">
        <v>0</v>
      </c>
      <c r="R50" s="39">
        <v>0</v>
      </c>
      <c r="S50" s="39">
        <v>1</v>
      </c>
      <c r="T50" s="39">
        <v>0.6</v>
      </c>
      <c r="U50" s="39">
        <v>12</v>
      </c>
      <c r="V50" s="39">
        <v>240</v>
      </c>
      <c r="W50" s="39">
        <v>14</v>
      </c>
      <c r="X50" s="39">
        <v>8</v>
      </c>
      <c r="Y50" s="39">
        <v>14</v>
      </c>
      <c r="Z50" s="39">
        <v>2.8</v>
      </c>
      <c r="AA50" s="39">
        <v>0</v>
      </c>
      <c r="AB50" s="39">
        <v>0</v>
      </c>
      <c r="AC50" s="39">
        <v>0</v>
      </c>
      <c r="AD50" s="39">
        <v>0.2</v>
      </c>
      <c r="AE50" s="39">
        <v>0.02</v>
      </c>
      <c r="AF50" s="39">
        <v>0.02</v>
      </c>
      <c r="AG50" s="39">
        <v>0.2</v>
      </c>
      <c r="AH50" s="39">
        <v>0.4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176.2</v>
      </c>
      <c r="CC50" s="38">
        <f>SUM($CC$47:$CC$49)</f>
        <v>24.229999999999997</v>
      </c>
      <c r="CD50" s="36">
        <f>$I$50/$I$51*100</f>
        <v>5.6315593764048373</v>
      </c>
      <c r="CE50" s="36">
        <v>0</v>
      </c>
      <c r="CG50" s="36">
        <v>4</v>
      </c>
      <c r="CH50" s="36">
        <v>4</v>
      </c>
      <c r="CI50" s="36">
        <v>4</v>
      </c>
      <c r="CJ50" s="36">
        <v>400</v>
      </c>
      <c r="CK50" s="36">
        <v>182</v>
      </c>
      <c r="CL50" s="36">
        <v>291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118</v>
      </c>
      <c r="C51" s="38"/>
      <c r="D51" s="38">
        <v>110.34</v>
      </c>
      <c r="E51" s="38">
        <v>36.17</v>
      </c>
      <c r="F51" s="38">
        <v>103.86</v>
      </c>
      <c r="G51" s="38">
        <v>40.450000000000003</v>
      </c>
      <c r="H51" s="38">
        <v>572.71</v>
      </c>
      <c r="I51" s="38">
        <v>3603.62</v>
      </c>
      <c r="J51" s="39">
        <v>36.36</v>
      </c>
      <c r="K51" s="39">
        <v>18.64</v>
      </c>
      <c r="L51" s="39">
        <v>0</v>
      </c>
      <c r="M51" s="39">
        <v>0</v>
      </c>
      <c r="N51" s="39">
        <v>224</v>
      </c>
      <c r="O51" s="39">
        <v>313.7</v>
      </c>
      <c r="P51" s="39">
        <v>35</v>
      </c>
      <c r="Q51" s="39">
        <v>0</v>
      </c>
      <c r="R51" s="39">
        <v>0</v>
      </c>
      <c r="S51" s="39">
        <v>6.72</v>
      </c>
      <c r="T51" s="39">
        <v>28.42</v>
      </c>
      <c r="U51" s="39">
        <v>5146.28</v>
      </c>
      <c r="V51" s="39">
        <v>2843.2</v>
      </c>
      <c r="W51" s="39">
        <v>521.79999999999995</v>
      </c>
      <c r="X51" s="39">
        <v>301.66000000000003</v>
      </c>
      <c r="Y51" s="39">
        <v>1084.3</v>
      </c>
      <c r="Z51" s="39">
        <v>22.64</v>
      </c>
      <c r="AA51" s="39">
        <v>221.41</v>
      </c>
      <c r="AB51" s="39">
        <v>8404.8700000000008</v>
      </c>
      <c r="AC51" s="39">
        <v>2067.48</v>
      </c>
      <c r="AD51" s="39">
        <v>23.4</v>
      </c>
      <c r="AE51" s="39">
        <v>1.05</v>
      </c>
      <c r="AF51" s="39">
        <v>1.05</v>
      </c>
      <c r="AG51" s="39">
        <v>17.829999999999998</v>
      </c>
      <c r="AH51" s="39">
        <v>40.6</v>
      </c>
      <c r="AI51" s="39">
        <v>207.27</v>
      </c>
      <c r="AJ51" s="39">
        <v>0.8</v>
      </c>
      <c r="AK51" s="39">
        <v>4423.47</v>
      </c>
      <c r="AL51" s="39">
        <v>4478.0600000000004</v>
      </c>
      <c r="AM51" s="39">
        <v>7447.56</v>
      </c>
      <c r="AN51" s="39">
        <v>5143.83</v>
      </c>
      <c r="AO51" s="39">
        <v>1817.79</v>
      </c>
      <c r="AP51" s="39">
        <v>3482.89</v>
      </c>
      <c r="AQ51" s="39">
        <v>762.18</v>
      </c>
      <c r="AR51" s="39">
        <v>4576.1899999999996</v>
      </c>
      <c r="AS51" s="39">
        <v>2407.25</v>
      </c>
      <c r="AT51" s="39">
        <v>2764.54</v>
      </c>
      <c r="AU51" s="39">
        <v>3350.46</v>
      </c>
      <c r="AV51" s="39">
        <v>1955.33</v>
      </c>
      <c r="AW51" s="39">
        <v>2120.54</v>
      </c>
      <c r="AX51" s="39">
        <v>16088.83</v>
      </c>
      <c r="AY51" s="39">
        <v>2.9</v>
      </c>
      <c r="AZ51" s="39">
        <v>4970.6400000000003</v>
      </c>
      <c r="BA51" s="39">
        <v>2774.43</v>
      </c>
      <c r="BB51" s="39">
        <v>2935.54</v>
      </c>
      <c r="BC51" s="39">
        <v>1551.88</v>
      </c>
      <c r="BD51" s="39">
        <v>0.89</v>
      </c>
      <c r="BE51" s="39">
        <v>0.41</v>
      </c>
      <c r="BF51" s="39">
        <v>0.22</v>
      </c>
      <c r="BG51" s="39">
        <v>0.5</v>
      </c>
      <c r="BH51" s="39">
        <v>0.59</v>
      </c>
      <c r="BI51" s="39">
        <v>2.69</v>
      </c>
      <c r="BJ51" s="39">
        <v>0</v>
      </c>
      <c r="BK51" s="39">
        <v>10.119999999999999</v>
      </c>
      <c r="BL51" s="39">
        <v>0</v>
      </c>
      <c r="BM51" s="39">
        <v>3.67</v>
      </c>
      <c r="BN51" s="39">
        <v>0.11</v>
      </c>
      <c r="BO51" s="39">
        <v>0.18</v>
      </c>
      <c r="BP51" s="39">
        <v>0</v>
      </c>
      <c r="BQ51" s="39">
        <v>0.51</v>
      </c>
      <c r="BR51" s="39">
        <v>0.83</v>
      </c>
      <c r="BS51" s="39">
        <v>14.87</v>
      </c>
      <c r="BT51" s="39">
        <v>0</v>
      </c>
      <c r="BU51" s="39">
        <v>0</v>
      </c>
      <c r="BV51" s="39">
        <v>20.47</v>
      </c>
      <c r="BW51" s="39">
        <v>0.16</v>
      </c>
      <c r="BX51" s="39">
        <v>0</v>
      </c>
      <c r="BY51" s="39">
        <v>0</v>
      </c>
      <c r="BZ51" s="39">
        <v>0</v>
      </c>
      <c r="CA51" s="39">
        <v>0</v>
      </c>
      <c r="CB51" s="39">
        <v>2743.82</v>
      </c>
      <c r="CC51" s="38">
        <v>411.00000000000006</v>
      </c>
      <c r="CE51" s="36">
        <v>1622.22</v>
      </c>
      <c r="CG51" s="36">
        <v>389.68</v>
      </c>
      <c r="CH51" s="36">
        <v>220.58</v>
      </c>
      <c r="CI51" s="36">
        <v>305.13</v>
      </c>
      <c r="CJ51" s="36">
        <v>14688.77</v>
      </c>
      <c r="CK51" s="36">
        <v>6414.56</v>
      </c>
      <c r="CL51" s="36">
        <v>10551.67</v>
      </c>
      <c r="CM51" s="36">
        <v>306.41000000000003</v>
      </c>
      <c r="CN51" s="36">
        <v>199.31</v>
      </c>
      <c r="CO51" s="36">
        <v>252.93</v>
      </c>
      <c r="CP51" s="36">
        <v>39.9</v>
      </c>
      <c r="CQ51" s="36">
        <v>8.93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13</v>
      </c>
      <c r="E53" s="16"/>
      <c r="F53" s="16">
        <v>27</v>
      </c>
      <c r="G53" s="16"/>
      <c r="H53" s="16">
        <v>61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5:CC55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148</v>
      </c>
      <c r="C29" s="84" t="s">
        <v>152</v>
      </c>
      <c r="D29" s="53" t="s">
        <v>108</v>
      </c>
      <c r="E29" s="54">
        <v>200</v>
      </c>
      <c r="F29" s="55">
        <v>11.04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109</v>
      </c>
      <c r="E30" s="66">
        <v>30</v>
      </c>
      <c r="F30" s="67">
        <v>13.19</v>
      </c>
      <c r="G30" s="66">
        <v>116.45999999999998</v>
      </c>
      <c r="H30" s="66">
        <v>1.5</v>
      </c>
      <c r="I30" s="66">
        <v>4.8</v>
      </c>
      <c r="J30" s="68">
        <v>17.7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45419.338506944441</v>
      </c>
      <c r="C1">
        <f>YEAR(Дата_Сост)</f>
        <v>2024</v>
      </c>
      <c r="D1">
        <f>MONTH(Дата_Сост)</f>
        <v>5</v>
      </c>
      <c r="E1">
        <f>DAY(Дата_Сост)</f>
        <v>7</v>
      </c>
    </row>
    <row r="2" spans="1:5">
      <c r="A2" t="s">
        <v>82</v>
      </c>
      <c r="B2" s="2">
        <v>45414.500578703701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07.05.2024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2024-05-02T07:02:25Z</dcterms:modified>
</cp:coreProperties>
</file>