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2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'02.09.2024'!$A$3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<sst xmlns="http://schemas.openxmlformats.org/spreadsheetml/2006/main" count="185" uniqueCount="155">
  <si>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</si>
  <si>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</si>
  <si>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</si>
  <si>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</si>
  <si>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</si>
  <si>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</si>
  <si>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</si>
  <si>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</si>
  <si>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</si>
  <si>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</si>
  <si>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</si>
  <si>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</si>
  <si>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</si>
  <si>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</si>
  <si>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</si>
  <si>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</si>
  <si>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</si>
  <si>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</si>
  <si>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</si>
  <si>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</si>
  <si>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</si>
  <si>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</si>
  <si>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</si>
  <si>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</si>
  <si>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</si>
  <si>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</si>
  <si>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</si>
  <si>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</si>
  <si>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</si>
  <si>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</si>
  <si>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</si>
  <si>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</si>
  <si>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</si>
  <si>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</si>
  <si>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</si>
  <si>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</si>
  <si>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</si>
  <si>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</si>
  <si>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</si>
  <si>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</si>
  <si>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</si>
  <si>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</si>
  <si>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</si>
  <si>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</si>
  <si>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</si>
  <si>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</si>
  <si>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</si>
  <si>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</si>
  <si>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</si>
  <si>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</si>
  <si>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</si>
  <si>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</si>
  <si>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</si>
  <si>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</si>
  <si>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</si>
  <si>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</si>
  <si>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</si>
  <si>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</si>
  <si>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</si>
  <si>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</si>
  <si>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</si>
  <si>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</si>
  <si>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</si>
  <si>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</si>
  <si>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</si>
  <si>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</si>
  <si>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</si>
  <si>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</si>
  <si>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</si>
  <si>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</si>
  <si>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</si>
  <si>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</si>
  <si>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</si>
  <si>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</si>
  <si>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</si>
  <si>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</si>
  <si>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</si>
  <si>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</si>
  <si>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</si>
  <si>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</si>
  <si>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</si>
  <si>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</si>
  <si>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</si>
  <si>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</si>
  <si>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</si>
  <si>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</si>
  <si>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</si>
  <si>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</si>
  <si>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</si>
  <si>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</si>
  <si>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</si>
  <si>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</si>
  <si>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</si>
  <si>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</si>
  <si>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</si>
  <si>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</si>
  <si>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</si>
  <si>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</si>
  <si>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</si>
  <si>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</si>
  <si>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</si>
  <si>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</si>
  <si>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</si>
  <si>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</si>
  <si>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</si>
  <si>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</si>
  <si>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</si>
  <si>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</si>
  <si>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</si>
  <si>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</si>
  <si>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</si>
  <si>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</si>
  <si>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</si>
  <si>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</si>
  <si>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</si>
  <si>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</si>
  <si>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</si>
  <si>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</si>
  <si>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</si>
  <si>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02.09.2024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</si>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</sst>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8" sqref="I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 сентября 2024 г."</f>
        <v>2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18.78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11.38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21.84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13.24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2.94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2.4500000000000002</v>
      </c>
    </row>
    <row r="14" spans="1:96" s="19" customFormat="1" ht="24">
      <c r="A14" s="19" t="str">
        <f>"29/11"</f>
        <v>29/11</v>
      </c>
      <c r="B14" s="20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5.8</v>
      </c>
      <c r="CE14" s="19">
        <v>1.1299999999999999</v>
      </c>
      <c r="CG14" s="19">
        <v>0.3</v>
      </c>
      <c r="CH14" s="19">
        <v>0.3</v>
      </c>
      <c r="CI14" s="19">
        <v>0.3</v>
      </c>
      <c r="CJ14" s="19">
        <v>30</v>
      </c>
      <c r="CK14" s="19">
        <v>12.3</v>
      </c>
      <c r="CL14" s="19">
        <v>21.15</v>
      </c>
      <c r="CM14" s="19">
        <v>0</v>
      </c>
      <c r="CN14" s="19">
        <v>0</v>
      </c>
      <c r="CO14" s="19">
        <v>0</v>
      </c>
      <c r="CP14" s="19">
        <v>6</v>
      </c>
      <c r="CQ14" s="19">
        <v>0</v>
      </c>
      <c r="CR14" s="19">
        <v>4.49</v>
      </c>
    </row>
    <row r="15" spans="1:96" s="27" customFormat="1" ht="11.4">
      <c r="B15" s="28" t="s">
        <v>97</v>
      </c>
      <c r="C15" s="29"/>
      <c r="D15" s="29">
        <v>16.52</v>
      </c>
      <c r="E15" s="29">
        <v>2.4</v>
      </c>
      <c r="F15" s="29">
        <v>10.54</v>
      </c>
      <c r="G15" s="29">
        <v>2.93</v>
      </c>
      <c r="H15" s="29">
        <v>97.13</v>
      </c>
      <c r="I15" s="29">
        <v>545.03</v>
      </c>
      <c r="J15" s="30">
        <v>6.64</v>
      </c>
      <c r="K15" s="30">
        <v>0.22</v>
      </c>
      <c r="L15" s="30">
        <v>0</v>
      </c>
      <c r="M15" s="30">
        <v>0</v>
      </c>
      <c r="N15" s="30">
        <v>28.84</v>
      </c>
      <c r="O15" s="30">
        <v>65.02</v>
      </c>
      <c r="P15" s="30">
        <v>3.27</v>
      </c>
      <c r="Q15" s="30">
        <v>0</v>
      </c>
      <c r="R15" s="30">
        <v>0</v>
      </c>
      <c r="S15" s="30">
        <v>0.46</v>
      </c>
      <c r="T15" s="30">
        <v>3.65</v>
      </c>
      <c r="U15" s="30">
        <v>605.34</v>
      </c>
      <c r="V15" s="30">
        <v>254.09</v>
      </c>
      <c r="W15" s="30">
        <v>112.66</v>
      </c>
      <c r="X15" s="30">
        <v>44.94</v>
      </c>
      <c r="Y15" s="30">
        <v>161.72999999999999</v>
      </c>
      <c r="Z15" s="30">
        <v>1.78</v>
      </c>
      <c r="AA15" s="30">
        <v>33.31</v>
      </c>
      <c r="AB15" s="30">
        <v>39.979999999999997</v>
      </c>
      <c r="AC15" s="30">
        <v>63.84</v>
      </c>
      <c r="AD15" s="30">
        <v>1.39</v>
      </c>
      <c r="AE15" s="30">
        <v>0.17</v>
      </c>
      <c r="AF15" s="30">
        <v>0.14000000000000001</v>
      </c>
      <c r="AG15" s="30">
        <v>1.23</v>
      </c>
      <c r="AH15" s="30">
        <v>3.76</v>
      </c>
      <c r="AI15" s="30">
        <v>4.0199999999999996</v>
      </c>
      <c r="AJ15" s="30">
        <v>0</v>
      </c>
      <c r="AK15" s="30">
        <v>626.59</v>
      </c>
      <c r="AL15" s="30">
        <v>625.73</v>
      </c>
      <c r="AM15" s="30">
        <v>1152.6300000000001</v>
      </c>
      <c r="AN15" s="30">
        <v>446.19</v>
      </c>
      <c r="AO15" s="30">
        <v>241.92</v>
      </c>
      <c r="AP15" s="30">
        <v>434.95</v>
      </c>
      <c r="AQ15" s="30">
        <v>166.33</v>
      </c>
      <c r="AR15" s="30">
        <v>684.7</v>
      </c>
      <c r="AS15" s="30">
        <v>493.4</v>
      </c>
      <c r="AT15" s="30">
        <v>487.29</v>
      </c>
      <c r="AU15" s="30">
        <v>467.97</v>
      </c>
      <c r="AV15" s="30">
        <v>228.71</v>
      </c>
      <c r="AW15" s="30">
        <v>376.45</v>
      </c>
      <c r="AX15" s="30">
        <v>3008.26</v>
      </c>
      <c r="AY15" s="30">
        <v>0</v>
      </c>
      <c r="AZ15" s="30">
        <v>997.57</v>
      </c>
      <c r="BA15" s="30">
        <v>512.01</v>
      </c>
      <c r="BB15" s="30">
        <v>460.15</v>
      </c>
      <c r="BC15" s="30">
        <v>244.54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1.1000000000000001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435.94</v>
      </c>
      <c r="CC15" s="29">
        <f>SUM($CC$10:$CC$14)</f>
        <v>49.36</v>
      </c>
      <c r="CD15" s="27">
        <f>$I$15/$I$51*100</f>
        <v>16.737194447856528</v>
      </c>
      <c r="CE15" s="27">
        <v>39.97</v>
      </c>
      <c r="CG15" s="27">
        <v>27.13</v>
      </c>
      <c r="CH15" s="27">
        <v>13.68</v>
      </c>
      <c r="CI15" s="27">
        <v>20.41</v>
      </c>
      <c r="CJ15" s="27">
        <v>2520.9699999999998</v>
      </c>
      <c r="CK15" s="27">
        <v>1076.42</v>
      </c>
      <c r="CL15" s="27">
        <v>1798.7</v>
      </c>
      <c r="CM15" s="27">
        <v>17.84</v>
      </c>
      <c r="CN15" s="27">
        <v>16.32</v>
      </c>
      <c r="CO15" s="27">
        <v>17.079999999999998</v>
      </c>
      <c r="CP15" s="27">
        <v>8.93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99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60.069374399999987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9.51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6.36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16.41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9.94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8.6999999999999993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5.27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49.6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30.18</v>
      </c>
    </row>
    <row r="21" spans="1:96" s="23" customFormat="1">
      <c r="A21" s="23" t="str">
        <f>"601"</f>
        <v>601</v>
      </c>
      <c r="B21" s="24" t="s">
        <v>103</v>
      </c>
      <c r="C21" s="25" t="str">
        <f>"30"</f>
        <v>30</v>
      </c>
      <c r="D21" s="25">
        <v>0.43</v>
      </c>
      <c r="E21" s="25">
        <v>0</v>
      </c>
      <c r="F21" s="25">
        <v>0.89</v>
      </c>
      <c r="G21" s="25">
        <v>0.03</v>
      </c>
      <c r="H21" s="25">
        <v>1.74</v>
      </c>
      <c r="I21" s="25">
        <v>16.849643977499998</v>
      </c>
      <c r="J21" s="26">
        <v>0.68</v>
      </c>
      <c r="K21" s="26">
        <v>0</v>
      </c>
      <c r="L21" s="26">
        <v>0</v>
      </c>
      <c r="M21" s="26">
        <v>0</v>
      </c>
      <c r="N21" s="26">
        <v>0.39</v>
      </c>
      <c r="O21" s="26">
        <v>1.27</v>
      </c>
      <c r="P21" s="26">
        <v>7.0000000000000007E-2</v>
      </c>
      <c r="Q21" s="26">
        <v>0</v>
      </c>
      <c r="R21" s="26">
        <v>0</v>
      </c>
      <c r="S21" s="26">
        <v>0.08</v>
      </c>
      <c r="T21" s="26">
        <v>0.56999999999999995</v>
      </c>
      <c r="U21" s="26">
        <v>196.75</v>
      </c>
      <c r="V21" s="26">
        <v>15.83</v>
      </c>
      <c r="W21" s="26">
        <v>7.2</v>
      </c>
      <c r="X21" s="26">
        <v>1.27</v>
      </c>
      <c r="Y21" s="26">
        <v>5.79</v>
      </c>
      <c r="Z21" s="26">
        <v>0.06</v>
      </c>
      <c r="AA21" s="26">
        <v>2.7</v>
      </c>
      <c r="AB21" s="26">
        <v>14.88</v>
      </c>
      <c r="AC21" s="26">
        <v>10.73</v>
      </c>
      <c r="AD21" s="26">
        <v>7.0000000000000007E-2</v>
      </c>
      <c r="AE21" s="26">
        <v>0</v>
      </c>
      <c r="AF21" s="26">
        <v>0.01</v>
      </c>
      <c r="AG21" s="26">
        <v>0.04</v>
      </c>
      <c r="AH21" s="26">
        <v>0.14000000000000001</v>
      </c>
      <c r="AI21" s="26">
        <v>0.17</v>
      </c>
      <c r="AJ21" s="26">
        <v>0</v>
      </c>
      <c r="AK21" s="26">
        <v>9.36</v>
      </c>
      <c r="AL21" s="26">
        <v>8.5500000000000007</v>
      </c>
      <c r="AM21" s="26">
        <v>16.02</v>
      </c>
      <c r="AN21" s="26">
        <v>4.97</v>
      </c>
      <c r="AO21" s="26">
        <v>3.04</v>
      </c>
      <c r="AP21" s="26">
        <v>6.18</v>
      </c>
      <c r="AQ21" s="26">
        <v>1.99</v>
      </c>
      <c r="AR21" s="26">
        <v>9.94</v>
      </c>
      <c r="AS21" s="26">
        <v>6.56</v>
      </c>
      <c r="AT21" s="26">
        <v>7.95</v>
      </c>
      <c r="AU21" s="26">
        <v>6.76</v>
      </c>
      <c r="AV21" s="26">
        <v>3.98</v>
      </c>
      <c r="AW21" s="26">
        <v>6.96</v>
      </c>
      <c r="AX21" s="26">
        <v>61.23</v>
      </c>
      <c r="AY21" s="26">
        <v>0</v>
      </c>
      <c r="AZ21" s="26">
        <v>19.28</v>
      </c>
      <c r="BA21" s="26">
        <v>9.94</v>
      </c>
      <c r="BB21" s="26">
        <v>4.97</v>
      </c>
      <c r="BC21" s="26">
        <v>3.98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29.26</v>
      </c>
      <c r="CC21" s="25">
        <v>3.16</v>
      </c>
      <c r="CE21" s="23">
        <v>5.18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0.5</v>
      </c>
      <c r="CR21" s="23">
        <v>1.91</v>
      </c>
    </row>
    <row r="22" spans="1:96" s="23" customFormat="1">
      <c r="A22" s="23" t="str">
        <f>"2"</f>
        <v>2</v>
      </c>
      <c r="B22" s="24" t="s">
        <v>95</v>
      </c>
      <c r="C22" s="25" t="str">
        <f>"28,6"</f>
        <v>28,6</v>
      </c>
      <c r="D22" s="25">
        <v>1.89</v>
      </c>
      <c r="E22" s="25">
        <v>0</v>
      </c>
      <c r="F22" s="25">
        <v>0.19</v>
      </c>
      <c r="G22" s="25">
        <v>0.19</v>
      </c>
      <c r="H22" s="25">
        <v>13.41</v>
      </c>
      <c r="I22" s="25">
        <v>64.035686000000013</v>
      </c>
      <c r="J22" s="26">
        <v>0</v>
      </c>
      <c r="K22" s="26">
        <v>0</v>
      </c>
      <c r="L22" s="26">
        <v>0</v>
      </c>
      <c r="M22" s="26">
        <v>0</v>
      </c>
      <c r="N22" s="26">
        <v>0.31</v>
      </c>
      <c r="O22" s="26">
        <v>13.04</v>
      </c>
      <c r="P22" s="26">
        <v>0.06</v>
      </c>
      <c r="Q22" s="26">
        <v>0</v>
      </c>
      <c r="R22" s="26">
        <v>0</v>
      </c>
      <c r="S22" s="26">
        <v>0</v>
      </c>
      <c r="T22" s="26">
        <v>0.51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91.32</v>
      </c>
      <c r="AL22" s="26">
        <v>95.05</v>
      </c>
      <c r="AM22" s="26">
        <v>145.56</v>
      </c>
      <c r="AN22" s="26">
        <v>48.27</v>
      </c>
      <c r="AO22" s="26">
        <v>28.61</v>
      </c>
      <c r="AP22" s="26">
        <v>57.23</v>
      </c>
      <c r="AQ22" s="26">
        <v>21.65</v>
      </c>
      <c r="AR22" s="26">
        <v>103.51</v>
      </c>
      <c r="AS22" s="26">
        <v>64.2</v>
      </c>
      <c r="AT22" s="26">
        <v>89.58</v>
      </c>
      <c r="AU22" s="26">
        <v>73.900000000000006</v>
      </c>
      <c r="AV22" s="26">
        <v>38.82</v>
      </c>
      <c r="AW22" s="26">
        <v>68.67</v>
      </c>
      <c r="AX22" s="26">
        <v>574.28</v>
      </c>
      <c r="AY22" s="26">
        <v>0</v>
      </c>
      <c r="AZ22" s="26">
        <v>187.11</v>
      </c>
      <c r="BA22" s="26">
        <v>81.36</v>
      </c>
      <c r="BB22" s="26">
        <v>53.99</v>
      </c>
      <c r="BC22" s="26">
        <v>42.8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11.18</v>
      </c>
      <c r="CC22" s="25">
        <v>1.87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1.56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1.27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1.06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11.09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6.72</v>
      </c>
    </row>
    <row r="25" spans="1:96" s="27" customFormat="1" ht="11.4">
      <c r="B25" s="28" t="s">
        <v>106</v>
      </c>
      <c r="C25" s="29"/>
      <c r="D25" s="29">
        <v>26.33</v>
      </c>
      <c r="E25" s="29">
        <v>14.33</v>
      </c>
      <c r="F25" s="29">
        <v>28.8</v>
      </c>
      <c r="G25" s="29">
        <v>13.32</v>
      </c>
      <c r="H25" s="29">
        <v>108.5</v>
      </c>
      <c r="I25" s="29">
        <v>779.24</v>
      </c>
      <c r="J25" s="30">
        <v>8.16</v>
      </c>
      <c r="K25" s="30">
        <v>7.62</v>
      </c>
      <c r="L25" s="30">
        <v>0</v>
      </c>
      <c r="M25" s="30">
        <v>0</v>
      </c>
      <c r="N25" s="30">
        <v>34.85</v>
      </c>
      <c r="O25" s="30">
        <v>61.74</v>
      </c>
      <c r="P25" s="30">
        <v>11.91</v>
      </c>
      <c r="Q25" s="30">
        <v>0</v>
      </c>
      <c r="R25" s="30">
        <v>0</v>
      </c>
      <c r="S25" s="30">
        <v>1.79</v>
      </c>
      <c r="T25" s="30">
        <v>8.1199999999999992</v>
      </c>
      <c r="U25" s="30">
        <v>1410.71</v>
      </c>
      <c r="V25" s="30">
        <v>783.01</v>
      </c>
      <c r="W25" s="30">
        <v>118.11</v>
      </c>
      <c r="X25" s="30">
        <v>81.3</v>
      </c>
      <c r="Y25" s="30">
        <v>294.75</v>
      </c>
      <c r="Z25" s="30">
        <v>5.19</v>
      </c>
      <c r="AA25" s="30">
        <v>60.32</v>
      </c>
      <c r="AB25" s="30">
        <v>8912.5400000000009</v>
      </c>
      <c r="AC25" s="30">
        <v>1737.81</v>
      </c>
      <c r="AD25" s="30">
        <v>7.87</v>
      </c>
      <c r="AE25" s="30">
        <v>0.24</v>
      </c>
      <c r="AF25" s="30">
        <v>0.32</v>
      </c>
      <c r="AG25" s="30">
        <v>6.38</v>
      </c>
      <c r="AH25" s="30">
        <v>13.3</v>
      </c>
      <c r="AI25" s="30">
        <v>90.12</v>
      </c>
      <c r="AJ25" s="30">
        <v>0</v>
      </c>
      <c r="AK25" s="30">
        <v>1299.21</v>
      </c>
      <c r="AL25" s="30">
        <v>1304.24</v>
      </c>
      <c r="AM25" s="30">
        <v>2039.15</v>
      </c>
      <c r="AN25" s="30">
        <v>1814.02</v>
      </c>
      <c r="AO25" s="30">
        <v>549.98</v>
      </c>
      <c r="AP25" s="30">
        <v>1061.8800000000001</v>
      </c>
      <c r="AQ25" s="30">
        <v>149.13999999999999</v>
      </c>
      <c r="AR25" s="30">
        <v>1247.98</v>
      </c>
      <c r="AS25" s="30">
        <v>506.86</v>
      </c>
      <c r="AT25" s="30">
        <v>621.66999999999996</v>
      </c>
      <c r="AU25" s="30">
        <v>857.91</v>
      </c>
      <c r="AV25" s="30">
        <v>592.58000000000004</v>
      </c>
      <c r="AW25" s="30">
        <v>469.04</v>
      </c>
      <c r="AX25" s="30">
        <v>3314.99</v>
      </c>
      <c r="AY25" s="30">
        <v>1.32</v>
      </c>
      <c r="AZ25" s="30">
        <v>973.8</v>
      </c>
      <c r="BA25" s="30">
        <v>612.74</v>
      </c>
      <c r="BB25" s="30">
        <v>799.08</v>
      </c>
      <c r="BC25" s="30">
        <v>395.01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1.55</v>
      </c>
      <c r="BL25" s="30">
        <v>0</v>
      </c>
      <c r="BM25" s="30">
        <v>0.67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3.21</v>
      </c>
      <c r="BT25" s="30">
        <v>0</v>
      </c>
      <c r="BU25" s="30">
        <v>0</v>
      </c>
      <c r="BV25" s="30">
        <v>7.3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678.54</v>
      </c>
      <c r="CC25" s="29">
        <f>SUM($CC$16:$CC$24)</f>
        <v>101.61</v>
      </c>
      <c r="CD25" s="27">
        <f>$I$25/$I$51*100</f>
        <v>23.929492691315563</v>
      </c>
      <c r="CE25" s="27">
        <v>1545.75</v>
      </c>
      <c r="CG25" s="27">
        <v>162.09</v>
      </c>
      <c r="CH25" s="27">
        <v>93.57</v>
      </c>
      <c r="CI25" s="27">
        <v>127.83</v>
      </c>
      <c r="CJ25" s="27">
        <v>4635.4799999999996</v>
      </c>
      <c r="CK25" s="27">
        <v>2098.7399999999998</v>
      </c>
      <c r="CL25" s="27">
        <v>3367.11</v>
      </c>
      <c r="CM25" s="27">
        <v>138.44999999999999</v>
      </c>
      <c r="CN25" s="27">
        <v>87.98</v>
      </c>
      <c r="CO25" s="27">
        <v>113.25</v>
      </c>
      <c r="CP25" s="27">
        <v>12.84</v>
      </c>
      <c r="CQ25" s="27">
        <v>3.02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28.8</v>
      </c>
      <c r="CE28" s="19">
        <v>8</v>
      </c>
      <c r="CG28" s="19">
        <v>0.66</v>
      </c>
      <c r="CH28" s="19">
        <v>0.66</v>
      </c>
      <c r="CI28" s="19">
        <v>0.66</v>
      </c>
      <c r="CJ28" s="19">
        <v>49.5</v>
      </c>
      <c r="CK28" s="19">
        <v>49.5</v>
      </c>
      <c r="CL28" s="19">
        <v>49.5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24</v>
      </c>
    </row>
    <row r="29" spans="1:96" s="27" customFormat="1" ht="11.4">
      <c r="B29" s="28" t="s">
        <v>110</v>
      </c>
      <c r="C29" s="29"/>
      <c r="D29" s="29">
        <v>1.64</v>
      </c>
      <c r="E29" s="29">
        <v>0</v>
      </c>
      <c r="F29" s="29">
        <v>0.84</v>
      </c>
      <c r="G29" s="29">
        <v>0.64</v>
      </c>
      <c r="H29" s="29">
        <v>39.159999999999997</v>
      </c>
      <c r="I29" s="29">
        <v>164.37</v>
      </c>
      <c r="J29" s="30">
        <v>0.16</v>
      </c>
      <c r="K29" s="30">
        <v>0</v>
      </c>
      <c r="L29" s="30">
        <v>0</v>
      </c>
      <c r="M29" s="30">
        <v>0</v>
      </c>
      <c r="N29" s="30">
        <v>34.200000000000003</v>
      </c>
      <c r="O29" s="30">
        <v>1.68</v>
      </c>
      <c r="P29" s="30">
        <v>3.28</v>
      </c>
      <c r="Q29" s="30">
        <v>0</v>
      </c>
      <c r="R29" s="30">
        <v>0</v>
      </c>
      <c r="S29" s="30">
        <v>2.2799999999999998</v>
      </c>
      <c r="T29" s="30">
        <v>1.4</v>
      </c>
      <c r="U29" s="30">
        <v>53.6</v>
      </c>
      <c r="V29" s="30">
        <v>684.8</v>
      </c>
      <c r="W29" s="30">
        <v>39.6</v>
      </c>
      <c r="X29" s="30">
        <v>22.4</v>
      </c>
      <c r="Y29" s="30">
        <v>31.6</v>
      </c>
      <c r="Z29" s="30">
        <v>6.32</v>
      </c>
      <c r="AA29" s="30">
        <v>0</v>
      </c>
      <c r="AB29" s="30">
        <v>48</v>
      </c>
      <c r="AC29" s="30">
        <v>8</v>
      </c>
      <c r="AD29" s="30">
        <v>0.52</v>
      </c>
      <c r="AE29" s="30">
        <v>7.0000000000000007E-2</v>
      </c>
      <c r="AF29" s="30">
        <v>0.05</v>
      </c>
      <c r="AG29" s="30">
        <v>0.68</v>
      </c>
      <c r="AH29" s="30">
        <v>1.04</v>
      </c>
      <c r="AI29" s="30">
        <v>20</v>
      </c>
      <c r="AJ29" s="30">
        <v>0.4</v>
      </c>
      <c r="AK29" s="30">
        <v>35.200000000000003</v>
      </c>
      <c r="AL29" s="30">
        <v>40.799999999999997</v>
      </c>
      <c r="AM29" s="30">
        <v>58.4</v>
      </c>
      <c r="AN29" s="30">
        <v>56.8</v>
      </c>
      <c r="AO29" s="30">
        <v>8.8000000000000007</v>
      </c>
      <c r="AP29" s="30">
        <v>33.6</v>
      </c>
      <c r="AQ29" s="30">
        <v>8.8000000000000007</v>
      </c>
      <c r="AR29" s="30">
        <v>28.4</v>
      </c>
      <c r="AS29" s="30">
        <v>53.2</v>
      </c>
      <c r="AT29" s="30">
        <v>32</v>
      </c>
      <c r="AU29" s="30">
        <v>240.8</v>
      </c>
      <c r="AV29" s="30">
        <v>21.2</v>
      </c>
      <c r="AW29" s="30">
        <v>44.4</v>
      </c>
      <c r="AX29" s="30">
        <v>131.19999999999999</v>
      </c>
      <c r="AY29" s="30">
        <v>0</v>
      </c>
      <c r="AZ29" s="30">
        <v>40.799999999999997</v>
      </c>
      <c r="BA29" s="30">
        <v>49.6</v>
      </c>
      <c r="BB29" s="30">
        <v>19.600000000000001</v>
      </c>
      <c r="BC29" s="30">
        <v>16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314.27999999999997</v>
      </c>
      <c r="CC29" s="29">
        <f>SUM($CC$26:$CC$28)</f>
        <v>40.03</v>
      </c>
      <c r="CD29" s="27">
        <f>$I$29/$I$51*100</f>
        <v>5.0475985751136223</v>
      </c>
      <c r="CE29" s="27">
        <v>8</v>
      </c>
      <c r="CG29" s="27">
        <v>4.66</v>
      </c>
      <c r="CH29" s="27">
        <v>4.66</v>
      </c>
      <c r="CI29" s="27">
        <v>4.66</v>
      </c>
      <c r="CJ29" s="27">
        <v>449.5</v>
      </c>
      <c r="CK29" s="27">
        <v>231.5</v>
      </c>
      <c r="CL29" s="27">
        <v>340.5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"250"</f>
        <v>250</v>
      </c>
      <c r="D32" s="25">
        <v>6.86</v>
      </c>
      <c r="E32" s="25">
        <v>2.95</v>
      </c>
      <c r="F32" s="25">
        <v>7.55</v>
      </c>
      <c r="G32" s="25">
        <v>0.95</v>
      </c>
      <c r="H32" s="25">
        <v>33.25</v>
      </c>
      <c r="I32" s="25">
        <v>226.78101085365844</v>
      </c>
      <c r="J32" s="26">
        <v>4.9800000000000004</v>
      </c>
      <c r="K32" s="26">
        <v>0.13</v>
      </c>
      <c r="L32" s="26">
        <v>0</v>
      </c>
      <c r="M32" s="26">
        <v>0</v>
      </c>
      <c r="N32" s="26">
        <v>8.27</v>
      </c>
      <c r="O32" s="26">
        <v>23.69</v>
      </c>
      <c r="P32" s="26">
        <v>1.29</v>
      </c>
      <c r="Q32" s="26">
        <v>0</v>
      </c>
      <c r="R32" s="26">
        <v>0</v>
      </c>
      <c r="S32" s="26">
        <v>0.1</v>
      </c>
      <c r="T32" s="26">
        <v>2.11</v>
      </c>
      <c r="U32" s="26">
        <v>431.5</v>
      </c>
      <c r="V32" s="26">
        <v>192.71</v>
      </c>
      <c r="W32" s="26">
        <v>118.58</v>
      </c>
      <c r="X32" s="26">
        <v>32.33</v>
      </c>
      <c r="Y32" s="26">
        <v>141.06</v>
      </c>
      <c r="Z32" s="26">
        <v>0.84</v>
      </c>
      <c r="AA32" s="26">
        <v>26.63</v>
      </c>
      <c r="AB32" s="26">
        <v>26.54</v>
      </c>
      <c r="AC32" s="26">
        <v>50.17</v>
      </c>
      <c r="AD32" s="26">
        <v>0.36</v>
      </c>
      <c r="AE32" s="26">
        <v>0.12</v>
      </c>
      <c r="AF32" s="26">
        <v>0.14000000000000001</v>
      </c>
      <c r="AG32" s="26">
        <v>0.54</v>
      </c>
      <c r="AH32" s="26">
        <v>2.38</v>
      </c>
      <c r="AI32" s="26">
        <v>0.52</v>
      </c>
      <c r="AJ32" s="26">
        <v>0</v>
      </c>
      <c r="AK32" s="26">
        <v>332.47</v>
      </c>
      <c r="AL32" s="26">
        <v>315.73</v>
      </c>
      <c r="AM32" s="26">
        <v>729.7</v>
      </c>
      <c r="AN32" s="26">
        <v>313.24</v>
      </c>
      <c r="AO32" s="26">
        <v>160.25</v>
      </c>
      <c r="AP32" s="26">
        <v>261.02</v>
      </c>
      <c r="AQ32" s="26">
        <v>99.66</v>
      </c>
      <c r="AR32" s="26">
        <v>348.76</v>
      </c>
      <c r="AS32" s="26">
        <v>296.47000000000003</v>
      </c>
      <c r="AT32" s="26">
        <v>165.2</v>
      </c>
      <c r="AU32" s="26">
        <v>205.87</v>
      </c>
      <c r="AV32" s="26">
        <v>91.23</v>
      </c>
      <c r="AW32" s="26">
        <v>121.62</v>
      </c>
      <c r="AX32" s="26">
        <v>968.31</v>
      </c>
      <c r="AY32" s="26">
        <v>0</v>
      </c>
      <c r="AZ32" s="26">
        <v>335.1</v>
      </c>
      <c r="BA32" s="26">
        <v>238.31</v>
      </c>
      <c r="BB32" s="26">
        <v>307.44</v>
      </c>
      <c r="BC32" s="26">
        <v>97.3</v>
      </c>
      <c r="BD32" s="26">
        <v>0.14000000000000001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0.43</v>
      </c>
      <c r="BJ32" s="26">
        <v>0</v>
      </c>
      <c r="BK32" s="26">
        <v>1.24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1.08</v>
      </c>
      <c r="BT32" s="26">
        <v>0</v>
      </c>
      <c r="BU32" s="26">
        <v>0</v>
      </c>
      <c r="BV32" s="26">
        <v>0.5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220.44</v>
      </c>
      <c r="CC32" s="25">
        <v>23.47</v>
      </c>
      <c r="CE32" s="23">
        <v>31.06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3.66</v>
      </c>
      <c r="CQ32" s="23">
        <v>0.98</v>
      </c>
      <c r="CR32" s="23">
        <v>14.23</v>
      </c>
    </row>
    <row r="33" spans="1:96" s="23" customFormat="1">
      <c r="A33" s="23" t="str">
        <f>"726/1"</f>
        <v>726/1</v>
      </c>
      <c r="B33" s="24" t="s">
        <v>94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21.84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13.24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111.95049999999998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3.27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2.73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5.8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4.49</v>
      </c>
    </row>
    <row r="36" spans="1:96" s="27" customFormat="1" ht="11.4">
      <c r="B36" s="28" t="s">
        <v>112</v>
      </c>
      <c r="C36" s="29"/>
      <c r="D36" s="29">
        <v>18.22</v>
      </c>
      <c r="E36" s="29">
        <v>2.99</v>
      </c>
      <c r="F36" s="29">
        <v>12.08</v>
      </c>
      <c r="G36" s="29">
        <v>3.15</v>
      </c>
      <c r="H36" s="29">
        <v>106.12</v>
      </c>
      <c r="I36" s="29">
        <v>601.58000000000004</v>
      </c>
      <c r="J36" s="30">
        <v>7.63</v>
      </c>
      <c r="K36" s="30">
        <v>0.24</v>
      </c>
      <c r="L36" s="30">
        <v>0</v>
      </c>
      <c r="M36" s="30">
        <v>0</v>
      </c>
      <c r="N36" s="30">
        <v>30.55</v>
      </c>
      <c r="O36" s="30">
        <v>72.040000000000006</v>
      </c>
      <c r="P36" s="30">
        <v>3.53</v>
      </c>
      <c r="Q36" s="30">
        <v>0</v>
      </c>
      <c r="R36" s="30">
        <v>0</v>
      </c>
      <c r="S36" s="30">
        <v>0.48</v>
      </c>
      <c r="T36" s="30">
        <v>4.16</v>
      </c>
      <c r="U36" s="30">
        <v>691.64</v>
      </c>
      <c r="V36" s="30">
        <v>292.63</v>
      </c>
      <c r="W36" s="30">
        <v>136.37</v>
      </c>
      <c r="X36" s="30">
        <v>51.41</v>
      </c>
      <c r="Y36" s="30">
        <v>189.95</v>
      </c>
      <c r="Z36" s="30">
        <v>1.95</v>
      </c>
      <c r="AA36" s="30">
        <v>38.630000000000003</v>
      </c>
      <c r="AB36" s="30">
        <v>45.29</v>
      </c>
      <c r="AC36" s="30">
        <v>73.87</v>
      </c>
      <c r="AD36" s="30">
        <v>1.46</v>
      </c>
      <c r="AE36" s="30">
        <v>0.19</v>
      </c>
      <c r="AF36" s="30">
        <v>0.17</v>
      </c>
      <c r="AG36" s="30">
        <v>1.34</v>
      </c>
      <c r="AH36" s="30">
        <v>4.24</v>
      </c>
      <c r="AI36" s="30">
        <v>4.12</v>
      </c>
      <c r="AJ36" s="30">
        <v>0</v>
      </c>
      <c r="AK36" s="30">
        <v>709.05</v>
      </c>
      <c r="AL36" s="30">
        <v>705.5</v>
      </c>
      <c r="AM36" s="30">
        <v>1324.01</v>
      </c>
      <c r="AN36" s="30">
        <v>517.28</v>
      </c>
      <c r="AO36" s="30">
        <v>278.98</v>
      </c>
      <c r="AP36" s="30">
        <v>497.16</v>
      </c>
      <c r="AQ36" s="30">
        <v>190.04</v>
      </c>
      <c r="AR36" s="30">
        <v>772.55</v>
      </c>
      <c r="AS36" s="30">
        <v>563.91</v>
      </c>
      <c r="AT36" s="30">
        <v>535.99</v>
      </c>
      <c r="AU36" s="30">
        <v>522.05999999999995</v>
      </c>
      <c r="AV36" s="30">
        <v>253.74</v>
      </c>
      <c r="AW36" s="30">
        <v>412.78</v>
      </c>
      <c r="AX36" s="30">
        <v>3302.32</v>
      </c>
      <c r="AY36" s="30">
        <v>0</v>
      </c>
      <c r="AZ36" s="30">
        <v>1097.3</v>
      </c>
      <c r="BA36" s="30">
        <v>573.9</v>
      </c>
      <c r="BB36" s="30">
        <v>531.07000000000005</v>
      </c>
      <c r="BC36" s="30">
        <v>271.49</v>
      </c>
      <c r="BD36" s="30">
        <v>0.26</v>
      </c>
      <c r="BE36" s="30">
        <v>0.12</v>
      </c>
      <c r="BF36" s="30">
        <v>0.06</v>
      </c>
      <c r="BG36" s="30">
        <v>0.15</v>
      </c>
      <c r="BH36" s="30">
        <v>0.17</v>
      </c>
      <c r="BI36" s="30">
        <v>0.79</v>
      </c>
      <c r="BJ36" s="30">
        <v>0</v>
      </c>
      <c r="BK36" s="30">
        <v>2.42</v>
      </c>
      <c r="BL36" s="30">
        <v>0</v>
      </c>
      <c r="BM36" s="30">
        <v>0.76</v>
      </c>
      <c r="BN36" s="30">
        <v>0.01</v>
      </c>
      <c r="BO36" s="30">
        <v>0</v>
      </c>
      <c r="BP36" s="30">
        <v>0</v>
      </c>
      <c r="BQ36" s="30">
        <v>0.15</v>
      </c>
      <c r="BR36" s="30">
        <v>0.24</v>
      </c>
      <c r="BS36" s="30">
        <v>2.52</v>
      </c>
      <c r="BT36" s="30">
        <v>0</v>
      </c>
      <c r="BU36" s="30">
        <v>0</v>
      </c>
      <c r="BV36" s="30">
        <v>1.21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481.98</v>
      </c>
      <c r="CC36" s="29">
        <f>SUM($CC$31:$CC$35)</f>
        <v>54.38</v>
      </c>
      <c r="CD36" s="27">
        <f>$I$36/$I$51*100</f>
        <v>18.473774720550303</v>
      </c>
      <c r="CE36" s="27">
        <v>46.18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9.66</v>
      </c>
      <c r="CQ36" s="27">
        <v>0.98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99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15.85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10.6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20.51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12.43</v>
      </c>
    </row>
    <row r="40" spans="1:96" s="23" customFormat="1">
      <c r="A40" s="23" t="str">
        <f>"46/3"</f>
        <v>46/3</v>
      </c>
      <c r="B40" s="24" t="s">
        <v>101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11.6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7.03</v>
      </c>
    </row>
    <row r="41" spans="1:96" s="23" customFormat="1">
      <c r="A41" s="23" t="str">
        <f>"10/7"</f>
        <v>10/7</v>
      </c>
      <c r="B41" s="24" t="s">
        <v>102</v>
      </c>
      <c r="C41" s="25" t="str">
        <f>"120"</f>
        <v>120</v>
      </c>
      <c r="D41" s="25">
        <v>17.239999999999998</v>
      </c>
      <c r="E41" s="25">
        <v>17.16</v>
      </c>
      <c r="F41" s="25">
        <v>19.489999999999998</v>
      </c>
      <c r="G41" s="25">
        <v>4.93</v>
      </c>
      <c r="H41" s="25">
        <v>7.75</v>
      </c>
      <c r="I41" s="25">
        <v>273.84848112000003</v>
      </c>
      <c r="J41" s="26">
        <v>4.9000000000000004</v>
      </c>
      <c r="K41" s="26">
        <v>3.12</v>
      </c>
      <c r="L41" s="26">
        <v>0</v>
      </c>
      <c r="M41" s="26">
        <v>0</v>
      </c>
      <c r="N41" s="26">
        <v>2.89</v>
      </c>
      <c r="O41" s="26">
        <v>4.04</v>
      </c>
      <c r="P41" s="26">
        <v>0.82</v>
      </c>
      <c r="Q41" s="26">
        <v>0</v>
      </c>
      <c r="R41" s="26">
        <v>0</v>
      </c>
      <c r="S41" s="26">
        <v>0.1</v>
      </c>
      <c r="T41" s="26">
        <v>1.99</v>
      </c>
      <c r="U41" s="26">
        <v>318.58</v>
      </c>
      <c r="V41" s="26">
        <v>231.42</v>
      </c>
      <c r="W41" s="26">
        <v>40.700000000000003</v>
      </c>
      <c r="X41" s="26">
        <v>25.15</v>
      </c>
      <c r="Y41" s="26">
        <v>167.07</v>
      </c>
      <c r="Z41" s="26">
        <v>1.67</v>
      </c>
      <c r="AA41" s="26">
        <v>54.72</v>
      </c>
      <c r="AB41" s="26">
        <v>2317.44</v>
      </c>
      <c r="AC41" s="26">
        <v>574.32000000000005</v>
      </c>
      <c r="AD41" s="26">
        <v>2.72</v>
      </c>
      <c r="AE41" s="26">
        <v>7.0000000000000007E-2</v>
      </c>
      <c r="AF41" s="26">
        <v>0.17</v>
      </c>
      <c r="AG41" s="26">
        <v>5.41</v>
      </c>
      <c r="AH41" s="26">
        <v>11.34</v>
      </c>
      <c r="AI41" s="26">
        <v>1.55</v>
      </c>
      <c r="AJ41" s="26">
        <v>0</v>
      </c>
      <c r="AK41" s="26">
        <v>956.84</v>
      </c>
      <c r="AL41" s="26">
        <v>1009.86</v>
      </c>
      <c r="AM41" s="26">
        <v>1494.94</v>
      </c>
      <c r="AN41" s="26">
        <v>1712.44</v>
      </c>
      <c r="AO41" s="26">
        <v>458.65</v>
      </c>
      <c r="AP41" s="26">
        <v>850.51</v>
      </c>
      <c r="AQ41" s="26">
        <v>37.520000000000003</v>
      </c>
      <c r="AR41" s="26">
        <v>870.46</v>
      </c>
      <c r="AS41" s="26">
        <v>114.2</v>
      </c>
      <c r="AT41" s="26">
        <v>130.52000000000001</v>
      </c>
      <c r="AU41" s="26">
        <v>195.89</v>
      </c>
      <c r="AV41" s="26">
        <v>448.04</v>
      </c>
      <c r="AW41" s="26">
        <v>78.38</v>
      </c>
      <c r="AX41" s="26">
        <v>461.3</v>
      </c>
      <c r="AY41" s="26">
        <v>1.58</v>
      </c>
      <c r="AZ41" s="26">
        <v>119.3</v>
      </c>
      <c r="BA41" s="26">
        <v>141.63</v>
      </c>
      <c r="BB41" s="26">
        <v>604.23</v>
      </c>
      <c r="BC41" s="26">
        <v>231.08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0.27</v>
      </c>
      <c r="BL41" s="26">
        <v>0</v>
      </c>
      <c r="BM41" s="26">
        <v>0.17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1.01</v>
      </c>
      <c r="BT41" s="26">
        <v>0</v>
      </c>
      <c r="BU41" s="26">
        <v>0</v>
      </c>
      <c r="BV41" s="26">
        <v>2.87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105.63</v>
      </c>
      <c r="CC41" s="25">
        <v>59.52</v>
      </c>
      <c r="CE41" s="23">
        <v>440.96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0.6</v>
      </c>
      <c r="CR41" s="23">
        <v>36.22</v>
      </c>
    </row>
    <row r="42" spans="1:96" s="23" customFormat="1">
      <c r="A42" s="23" t="str">
        <f>"601"</f>
        <v>601</v>
      </c>
      <c r="B42" s="24" t="s">
        <v>103</v>
      </c>
      <c r="C42" s="25" t="str">
        <f>"30"</f>
        <v>30</v>
      </c>
      <c r="D42" s="25">
        <v>0.43</v>
      </c>
      <c r="E42" s="25">
        <v>0</v>
      </c>
      <c r="F42" s="25">
        <v>0.89</v>
      </c>
      <c r="G42" s="25">
        <v>0.03</v>
      </c>
      <c r="H42" s="25">
        <v>1.74</v>
      </c>
      <c r="I42" s="25">
        <v>16.849643977499998</v>
      </c>
      <c r="J42" s="26">
        <v>0.68</v>
      </c>
      <c r="K42" s="26">
        <v>0</v>
      </c>
      <c r="L42" s="26">
        <v>0</v>
      </c>
      <c r="M42" s="26">
        <v>0</v>
      </c>
      <c r="N42" s="26">
        <v>0.39</v>
      </c>
      <c r="O42" s="26">
        <v>1.27</v>
      </c>
      <c r="P42" s="26">
        <v>7.0000000000000007E-2</v>
      </c>
      <c r="Q42" s="26">
        <v>0</v>
      </c>
      <c r="R42" s="26">
        <v>0</v>
      </c>
      <c r="S42" s="26">
        <v>0.08</v>
      </c>
      <c r="T42" s="26">
        <v>0.56999999999999995</v>
      </c>
      <c r="U42" s="26">
        <v>196.75</v>
      </c>
      <c r="V42" s="26">
        <v>15.83</v>
      </c>
      <c r="W42" s="26">
        <v>7.2</v>
      </c>
      <c r="X42" s="26">
        <v>1.27</v>
      </c>
      <c r="Y42" s="26">
        <v>5.79</v>
      </c>
      <c r="Z42" s="26">
        <v>0.06</v>
      </c>
      <c r="AA42" s="26">
        <v>2.7</v>
      </c>
      <c r="AB42" s="26">
        <v>14.88</v>
      </c>
      <c r="AC42" s="26">
        <v>10.73</v>
      </c>
      <c r="AD42" s="26">
        <v>7.0000000000000007E-2</v>
      </c>
      <c r="AE42" s="26">
        <v>0</v>
      </c>
      <c r="AF42" s="26">
        <v>0.01</v>
      </c>
      <c r="AG42" s="26">
        <v>0.04</v>
      </c>
      <c r="AH42" s="26">
        <v>0.14000000000000001</v>
      </c>
      <c r="AI42" s="26">
        <v>0.17</v>
      </c>
      <c r="AJ42" s="26">
        <v>0</v>
      </c>
      <c r="AK42" s="26">
        <v>9.36</v>
      </c>
      <c r="AL42" s="26">
        <v>8.5500000000000007</v>
      </c>
      <c r="AM42" s="26">
        <v>16.02</v>
      </c>
      <c r="AN42" s="26">
        <v>4.97</v>
      </c>
      <c r="AO42" s="26">
        <v>3.04</v>
      </c>
      <c r="AP42" s="26">
        <v>6.18</v>
      </c>
      <c r="AQ42" s="26">
        <v>1.99</v>
      </c>
      <c r="AR42" s="26">
        <v>9.94</v>
      </c>
      <c r="AS42" s="26">
        <v>6.56</v>
      </c>
      <c r="AT42" s="26">
        <v>7.95</v>
      </c>
      <c r="AU42" s="26">
        <v>6.76</v>
      </c>
      <c r="AV42" s="26">
        <v>3.98</v>
      </c>
      <c r="AW42" s="26">
        <v>6.96</v>
      </c>
      <c r="AX42" s="26">
        <v>61.23</v>
      </c>
      <c r="AY42" s="26">
        <v>0</v>
      </c>
      <c r="AZ42" s="26">
        <v>19.28</v>
      </c>
      <c r="BA42" s="26">
        <v>9.94</v>
      </c>
      <c r="BB42" s="26">
        <v>4.97</v>
      </c>
      <c r="BC42" s="26">
        <v>3.98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29.26</v>
      </c>
      <c r="CC42" s="25">
        <v>3.16</v>
      </c>
      <c r="CE42" s="23">
        <v>5.18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0.5</v>
      </c>
      <c r="CR42" s="23">
        <v>1.91</v>
      </c>
    </row>
    <row r="43" spans="1:96" s="23" customFormat="1">
      <c r="A43" s="23" t="str">
        <f>"2"</f>
        <v>2</v>
      </c>
      <c r="B43" s="24" t="s">
        <v>95</v>
      </c>
      <c r="C43" s="25" t="str">
        <f>"46,9"</f>
        <v>46,9</v>
      </c>
      <c r="D43" s="25">
        <v>3.1</v>
      </c>
      <c r="E43" s="25">
        <v>0</v>
      </c>
      <c r="F43" s="25">
        <v>0.31</v>
      </c>
      <c r="G43" s="25">
        <v>0.31</v>
      </c>
      <c r="H43" s="25">
        <v>22</v>
      </c>
      <c r="I43" s="25">
        <v>105.009569</v>
      </c>
      <c r="J43" s="26">
        <v>0</v>
      </c>
      <c r="K43" s="26">
        <v>0</v>
      </c>
      <c r="L43" s="26">
        <v>0</v>
      </c>
      <c r="M43" s="26">
        <v>0</v>
      </c>
      <c r="N43" s="26">
        <v>0.52</v>
      </c>
      <c r="O43" s="26">
        <v>21.39</v>
      </c>
      <c r="P43" s="26">
        <v>0.09</v>
      </c>
      <c r="Q43" s="26">
        <v>0</v>
      </c>
      <c r="R43" s="26">
        <v>0</v>
      </c>
      <c r="S43" s="26">
        <v>0</v>
      </c>
      <c r="T43" s="26">
        <v>0.84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149.75</v>
      </c>
      <c r="AL43" s="26">
        <v>155.87</v>
      </c>
      <c r="AM43" s="26">
        <v>238.7</v>
      </c>
      <c r="AN43" s="26">
        <v>79.16</v>
      </c>
      <c r="AO43" s="26">
        <v>46.92</v>
      </c>
      <c r="AP43" s="26">
        <v>93.85</v>
      </c>
      <c r="AQ43" s="26">
        <v>35.5</v>
      </c>
      <c r="AR43" s="26">
        <v>169.74</v>
      </c>
      <c r="AS43" s="26">
        <v>105.27</v>
      </c>
      <c r="AT43" s="26">
        <v>146.88999999999999</v>
      </c>
      <c r="AU43" s="26">
        <v>121.18</v>
      </c>
      <c r="AV43" s="26">
        <v>63.65</v>
      </c>
      <c r="AW43" s="26">
        <v>112.62</v>
      </c>
      <c r="AX43" s="26">
        <v>941.73</v>
      </c>
      <c r="AY43" s="26">
        <v>0</v>
      </c>
      <c r="AZ43" s="26">
        <v>306.83999999999997</v>
      </c>
      <c r="BA43" s="26">
        <v>133.43</v>
      </c>
      <c r="BB43" s="26">
        <v>88.54</v>
      </c>
      <c r="BC43" s="26">
        <v>70.180000000000007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0.13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18.34</v>
      </c>
      <c r="CC43" s="25">
        <v>3.07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2.56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1.59</v>
      </c>
    </row>
    <row r="45" spans="1:96" s="19" customFormat="1">
      <c r="A45" s="19" t="str">
        <f>"37/10"</f>
        <v>37/10</v>
      </c>
      <c r="B45" s="20" t="s">
        <v>105</v>
      </c>
      <c r="C45" s="21" t="str">
        <f>"180"</f>
        <v>180</v>
      </c>
      <c r="D45" s="21">
        <v>0.6</v>
      </c>
      <c r="E45" s="21">
        <v>0</v>
      </c>
      <c r="F45" s="21">
        <v>0.25</v>
      </c>
      <c r="G45" s="21">
        <v>0.25</v>
      </c>
      <c r="H45" s="21">
        <v>21.26</v>
      </c>
      <c r="I45" s="21">
        <v>81.27234</v>
      </c>
      <c r="J45" s="22">
        <v>0.04</v>
      </c>
      <c r="K45" s="22">
        <v>0</v>
      </c>
      <c r="L45" s="22">
        <v>0</v>
      </c>
      <c r="M45" s="22">
        <v>0</v>
      </c>
      <c r="N45" s="22">
        <v>16.23</v>
      </c>
      <c r="O45" s="22">
        <v>1.06</v>
      </c>
      <c r="P45" s="22">
        <v>3.97</v>
      </c>
      <c r="Q45" s="22">
        <v>0</v>
      </c>
      <c r="R45" s="22">
        <v>0</v>
      </c>
      <c r="S45" s="22">
        <v>0.9</v>
      </c>
      <c r="T45" s="22">
        <v>0.86</v>
      </c>
      <c r="U45" s="22">
        <v>2.0499999999999998</v>
      </c>
      <c r="V45" s="22">
        <v>9.18</v>
      </c>
      <c r="W45" s="22">
        <v>10.74</v>
      </c>
      <c r="X45" s="22">
        <v>2.91</v>
      </c>
      <c r="Y45" s="22">
        <v>2.85</v>
      </c>
      <c r="Z45" s="22">
        <v>0.55000000000000004</v>
      </c>
      <c r="AA45" s="22">
        <v>0</v>
      </c>
      <c r="AB45" s="22">
        <v>793.8</v>
      </c>
      <c r="AC45" s="22">
        <v>147.06</v>
      </c>
      <c r="AD45" s="22">
        <v>0.68</v>
      </c>
      <c r="AE45" s="22">
        <v>0.01</v>
      </c>
      <c r="AF45" s="22">
        <v>0.05</v>
      </c>
      <c r="AG45" s="22">
        <v>0.18</v>
      </c>
      <c r="AH45" s="22">
        <v>0.25</v>
      </c>
      <c r="AI45" s="22">
        <v>72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209.53</v>
      </c>
      <c r="CC45" s="21">
        <v>9.98</v>
      </c>
      <c r="CE45" s="19">
        <v>132.30000000000001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9</v>
      </c>
      <c r="CQ45" s="19">
        <v>0</v>
      </c>
      <c r="CR45" s="19">
        <v>6.05</v>
      </c>
    </row>
    <row r="46" spans="1:96" s="27" customFormat="1" ht="11.4">
      <c r="B46" s="28" t="s">
        <v>114</v>
      </c>
      <c r="C46" s="29"/>
      <c r="D46" s="29">
        <v>33.619999999999997</v>
      </c>
      <c r="E46" s="29">
        <v>17.2</v>
      </c>
      <c r="F46" s="29">
        <v>36.75</v>
      </c>
      <c r="G46" s="29">
        <v>18.04</v>
      </c>
      <c r="H46" s="29">
        <v>139.68</v>
      </c>
      <c r="I46" s="29">
        <v>1001.81</v>
      </c>
      <c r="J46" s="30">
        <v>10.17</v>
      </c>
      <c r="K46" s="30">
        <v>10.38</v>
      </c>
      <c r="L46" s="30">
        <v>0</v>
      </c>
      <c r="M46" s="30">
        <v>0</v>
      </c>
      <c r="N46" s="30">
        <v>39.64</v>
      </c>
      <c r="O46" s="30">
        <v>85.66</v>
      </c>
      <c r="P46" s="30">
        <v>14.39</v>
      </c>
      <c r="Q46" s="30">
        <v>0</v>
      </c>
      <c r="R46" s="30">
        <v>0</v>
      </c>
      <c r="S46" s="30">
        <v>2</v>
      </c>
      <c r="T46" s="30">
        <v>10.23</v>
      </c>
      <c r="U46" s="30">
        <v>1767.2</v>
      </c>
      <c r="V46" s="30">
        <v>1026.8900000000001</v>
      </c>
      <c r="W46" s="30">
        <v>148.4</v>
      </c>
      <c r="X46" s="30">
        <v>109.45</v>
      </c>
      <c r="Y46" s="30">
        <v>380.77</v>
      </c>
      <c r="Z46" s="30">
        <v>6.67</v>
      </c>
      <c r="AA46" s="30">
        <v>73.2</v>
      </c>
      <c r="AB46" s="30">
        <v>12938.95</v>
      </c>
      <c r="AC46" s="30">
        <v>2465.14</v>
      </c>
      <c r="AD46" s="30">
        <v>10.33</v>
      </c>
      <c r="AE46" s="30">
        <v>0.32</v>
      </c>
      <c r="AF46" s="30">
        <v>0.39</v>
      </c>
      <c r="AG46" s="30">
        <v>7.95</v>
      </c>
      <c r="AH46" s="30">
        <v>16.46</v>
      </c>
      <c r="AI46" s="30">
        <v>85.88</v>
      </c>
      <c r="AJ46" s="30">
        <v>0</v>
      </c>
      <c r="AK46" s="30">
        <v>1564.45</v>
      </c>
      <c r="AL46" s="30">
        <v>1585.61</v>
      </c>
      <c r="AM46" s="30">
        <v>2602.4</v>
      </c>
      <c r="AN46" s="30">
        <v>2242.87</v>
      </c>
      <c r="AO46" s="30">
        <v>691.43</v>
      </c>
      <c r="AP46" s="30">
        <v>1341.6</v>
      </c>
      <c r="AQ46" s="30">
        <v>202.56</v>
      </c>
      <c r="AR46" s="30">
        <v>1606.53</v>
      </c>
      <c r="AS46" s="30">
        <v>690.04</v>
      </c>
      <c r="AT46" s="30">
        <v>843.3</v>
      </c>
      <c r="AU46" s="30">
        <v>1156.51</v>
      </c>
      <c r="AV46" s="30">
        <v>753.43</v>
      </c>
      <c r="AW46" s="30">
        <v>643.69000000000005</v>
      </c>
      <c r="AX46" s="30">
        <v>4579.3</v>
      </c>
      <c r="AY46" s="30">
        <v>1.58</v>
      </c>
      <c r="AZ46" s="30">
        <v>1352.09</v>
      </c>
      <c r="BA46" s="30">
        <v>830.91</v>
      </c>
      <c r="BB46" s="30">
        <v>1016.26</v>
      </c>
      <c r="BC46" s="30">
        <v>516.84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2.1</v>
      </c>
      <c r="BL46" s="30">
        <v>0</v>
      </c>
      <c r="BM46" s="30">
        <v>0.91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4.38</v>
      </c>
      <c r="BT46" s="30">
        <v>0</v>
      </c>
      <c r="BU46" s="30">
        <v>0</v>
      </c>
      <c r="BV46" s="30">
        <v>9.9499999999999993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782.48</v>
      </c>
      <c r="CC46" s="29">
        <f>SUM($CC$37:$CC$45)</f>
        <v>125.59</v>
      </c>
      <c r="CD46" s="27">
        <f>$I$46/$I$51*100</f>
        <v>30.764340990050361</v>
      </c>
      <c r="CE46" s="27">
        <v>2229.69</v>
      </c>
      <c r="CG46" s="27">
        <v>132.83000000000001</v>
      </c>
      <c r="CH46" s="27">
        <v>76.19</v>
      </c>
      <c r="CI46" s="27">
        <v>104.51</v>
      </c>
      <c r="CJ46" s="27">
        <v>3398.03</v>
      </c>
      <c r="CK46" s="27">
        <v>1487.05</v>
      </c>
      <c r="CL46" s="27">
        <v>2442.54</v>
      </c>
      <c r="CM46" s="27">
        <v>126.2</v>
      </c>
      <c r="CN46" s="27">
        <v>77.56</v>
      </c>
      <c r="CO46" s="27">
        <v>101.91</v>
      </c>
      <c r="CP46" s="27">
        <v>13.3</v>
      </c>
      <c r="CQ46" s="27">
        <v>3.7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116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40.03</v>
      </c>
      <c r="CD50" s="27">
        <f>$I$50/$I$51*100</f>
        <v>5.0475985751136223</v>
      </c>
      <c r="CE50" s="27">
        <v>8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97.98</v>
      </c>
      <c r="E51" s="29">
        <v>36.92</v>
      </c>
      <c r="F51" s="29">
        <v>89.85</v>
      </c>
      <c r="G51" s="29">
        <v>38.72</v>
      </c>
      <c r="H51" s="29">
        <v>529.75</v>
      </c>
      <c r="I51" s="29">
        <v>3256.4</v>
      </c>
      <c r="J51" s="30">
        <v>32.909999999999997</v>
      </c>
      <c r="K51" s="30">
        <v>18.46</v>
      </c>
      <c r="L51" s="30">
        <v>0</v>
      </c>
      <c r="M51" s="30">
        <v>0</v>
      </c>
      <c r="N51" s="30">
        <v>202.27</v>
      </c>
      <c r="O51" s="30">
        <v>287.82</v>
      </c>
      <c r="P51" s="30">
        <v>39.659999999999997</v>
      </c>
      <c r="Q51" s="30">
        <v>0</v>
      </c>
      <c r="R51" s="30">
        <v>0</v>
      </c>
      <c r="S51" s="30">
        <v>9.27</v>
      </c>
      <c r="T51" s="30">
        <v>28.95</v>
      </c>
      <c r="U51" s="30">
        <v>4582.09</v>
      </c>
      <c r="V51" s="30">
        <v>3726.22</v>
      </c>
      <c r="W51" s="30">
        <v>594.74</v>
      </c>
      <c r="X51" s="30">
        <v>331.89</v>
      </c>
      <c r="Y51" s="30">
        <v>1090.4000000000001</v>
      </c>
      <c r="Z51" s="30">
        <v>28.23</v>
      </c>
      <c r="AA51" s="30">
        <v>205.47</v>
      </c>
      <c r="AB51" s="30">
        <v>22032.75</v>
      </c>
      <c r="AC51" s="30">
        <v>4356.66</v>
      </c>
      <c r="AD51" s="30">
        <v>22.08</v>
      </c>
      <c r="AE51" s="30">
        <v>1.07</v>
      </c>
      <c r="AF51" s="30">
        <v>1.1299999999999999</v>
      </c>
      <c r="AG51" s="30">
        <v>18.260000000000002</v>
      </c>
      <c r="AH51" s="30">
        <v>39.840000000000003</v>
      </c>
      <c r="AI51" s="30">
        <v>224.13</v>
      </c>
      <c r="AJ51" s="30">
        <v>0.8</v>
      </c>
      <c r="AK51" s="30">
        <v>4269.6899999999996</v>
      </c>
      <c r="AL51" s="30">
        <v>4302.68</v>
      </c>
      <c r="AM51" s="30">
        <v>7234.99</v>
      </c>
      <c r="AN51" s="30">
        <v>5133.95</v>
      </c>
      <c r="AO51" s="30">
        <v>1779.9</v>
      </c>
      <c r="AP51" s="30">
        <v>3402.79</v>
      </c>
      <c r="AQ51" s="30">
        <v>725.66</v>
      </c>
      <c r="AR51" s="30">
        <v>4368.55</v>
      </c>
      <c r="AS51" s="30">
        <v>2360.61</v>
      </c>
      <c r="AT51" s="30">
        <v>2552.25</v>
      </c>
      <c r="AU51" s="30">
        <v>3486.05</v>
      </c>
      <c r="AV51" s="30">
        <v>1870.86</v>
      </c>
      <c r="AW51" s="30">
        <v>1990.76</v>
      </c>
      <c r="AX51" s="30">
        <v>14467.28</v>
      </c>
      <c r="AY51" s="30">
        <v>2.9</v>
      </c>
      <c r="AZ51" s="30">
        <v>4502.3599999999997</v>
      </c>
      <c r="BA51" s="30">
        <v>2628.76</v>
      </c>
      <c r="BB51" s="30">
        <v>2845.76</v>
      </c>
      <c r="BC51" s="30">
        <v>1459.89</v>
      </c>
      <c r="BD51" s="30">
        <v>0.7</v>
      </c>
      <c r="BE51" s="30">
        <v>0.32</v>
      </c>
      <c r="BF51" s="30">
        <v>0.17</v>
      </c>
      <c r="BG51" s="30">
        <v>0.39</v>
      </c>
      <c r="BH51" s="30">
        <v>0.46</v>
      </c>
      <c r="BI51" s="30">
        <v>2.1</v>
      </c>
      <c r="BJ51" s="30">
        <v>0</v>
      </c>
      <c r="BK51" s="30">
        <v>8.25</v>
      </c>
      <c r="BL51" s="30">
        <v>0</v>
      </c>
      <c r="BM51" s="30">
        <v>3.03</v>
      </c>
      <c r="BN51" s="30">
        <v>0.1</v>
      </c>
      <c r="BO51" s="30">
        <v>0.18</v>
      </c>
      <c r="BP51" s="30">
        <v>0</v>
      </c>
      <c r="BQ51" s="30">
        <v>0.4</v>
      </c>
      <c r="BR51" s="30">
        <v>0.65</v>
      </c>
      <c r="BS51" s="30">
        <v>12.41</v>
      </c>
      <c r="BT51" s="30">
        <v>0</v>
      </c>
      <c r="BU51" s="30">
        <v>0</v>
      </c>
      <c r="BV51" s="30">
        <v>19.559999999999999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3007.5</v>
      </c>
      <c r="CC51" s="29">
        <v>411.00000000000011</v>
      </c>
      <c r="CE51" s="27">
        <v>3877.59</v>
      </c>
      <c r="CG51" s="27">
        <v>367.74</v>
      </c>
      <c r="CH51" s="27">
        <v>212.32</v>
      </c>
      <c r="CI51" s="27">
        <v>290.02999999999997</v>
      </c>
      <c r="CJ51" s="27">
        <v>14669.66</v>
      </c>
      <c r="CK51" s="27">
        <v>6612.68</v>
      </c>
      <c r="CL51" s="27">
        <v>10641.17</v>
      </c>
      <c r="CM51" s="27">
        <v>305.04000000000002</v>
      </c>
      <c r="CN51" s="27">
        <v>202.5</v>
      </c>
      <c r="CO51" s="27">
        <v>253.84</v>
      </c>
      <c r="CP51" s="27">
        <v>44.73</v>
      </c>
      <c r="CQ51" s="27">
        <v>8.4700000000000006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26</v>
      </c>
      <c r="G53" s="16"/>
      <c r="H53" s="16">
        <v>62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160</v>
      </c>
      <c r="F30" s="55">
        <v>28.8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45537.414120370369</v>
      </c>
      <c r="C1">
        <f>YEAR(Дата_Сост)</f>
        <v>2024</v>
      </c>
      <c r="D1">
        <f>MONTH(Дата_Сост)</f>
        <v>9</v>
      </c>
      <c r="E1">
        <f>DAY(Дата_Сост)</f>
        <v>2</v>
      </c>
    </row>
    <row r="2" spans="1:5">
      <c r="A2" t="s">
        <v>82</v>
      </c>
      <c r="B2" s="2">
        <v>45529.547627314816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02.09.2024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2024-08-27T05:10:31Z</cp:lastPrinted>
  <dcterms:created xsi:type="dcterms:W3CDTF">2002-09-22T07:35:02Z</dcterms:created>
  <dcterms:modified xsi:type="dcterms:W3CDTF">2024-08-27T05:10:32Z</dcterms:modified>
</cp:coreProperties>
</file>