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4.09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'04.09.2024'!$A$3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9"/>
  <c r="CD30"/>
  <c r="CD26"/>
  <c r="CD17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CC39"/>
  <c r="A38"/>
  <c r="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<sst xmlns="http://schemas.openxmlformats.org/spreadsheetml/2006/main" count="187" uniqueCount="156">
  <si>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</si>
  <si>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</si>
  <si>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</si>
  <si>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</si>
  <si>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</si>
  <si>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</si>
  <si>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</si>
  <si>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</si>
  <si>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</si>
  <si>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</si>
  <si>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</si>
  <si>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</si>
  <si>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</si>
  <si>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</si>
  <si>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</si>
  <si>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</si>
  <si>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</si>
  <si>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</si>
  <si>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</si>
  <si>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</si>
  <si>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</si>
  <si>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</si>
  <si>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</si>
  <si>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</si>
  <si>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</si>
  <si>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</si>
  <si>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</si>
  <si>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</si>
  <si>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</si>
  <si>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</si>
  <si>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</si>
  <si>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</si>
  <si>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</si>
  <si>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</si>
  <si>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</si>
  <si>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</si>
  <si>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</si>
  <si>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</si>
  <si>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</si>
  <si>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</si>
  <si>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</si>
  <si>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</si>
  <si>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</si>
  <si>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</si>
  <si>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</si>
  <si>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</si>
  <si>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</si>
  <si>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</si>
  <si>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</si>
  <si>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</si>
  <si>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</si>
  <si>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</si>
  <si>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</si>
  <si>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</si>
  <si>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</si>
  <si>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</si>
  <si>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</si>
  <si>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</si>
  <si>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</si>
  <si>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</si>
  <si>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</si>
  <si>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</si>
  <si>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</si>
  <si>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</si>
  <si>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</si>
  <si>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</si>
  <si>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</si>
  <si>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</si>
  <si>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</si>
  <si>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</si>
  <si>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</si>
  <si>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</si>
  <si>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</si>
  <si>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</si>
  <si>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</si>
  <si>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</si>
  <si>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</si>
  <si>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</si>
  <si>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</si>
  <si>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</si>
  <si>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</si>
  <si>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</si>
  <si>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</si>
  <si>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</si>
  <si>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</si>
  <si>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</si>
  <si>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</si>
  <si>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</si>
  <si>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</si>
  <si>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</si>
  <si>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</si>
  <si>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</si>
  <si>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</si>
  <si>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</si>
  <si>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</si>
  <si>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Сыр (порциями)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</si>
  <si>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</si>
  <si>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</si>
  <si>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</si>
  <si>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</si>
  <si>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</si>
  <si>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</si>
  <si>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</si>
  <si>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</si>
  <si>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</si>
  <si>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</si>
  <si>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</si>
  <si>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</si>
  <si>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</si>
  <si>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</si>
  <si>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</si>
  <si>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</si>
  <si>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</si>
  <si>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</si>
  <si>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</si>
  <si>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</si>
  <si>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</si>
  <si>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</si>
  <si>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</si>
  <si>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</si>
  <si>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04.09.2024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</si>
  <si>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</si>
  <si>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</si>
  <si>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</si>
  <si>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</si>
  <si>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</si>
  <si>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</si>
  <si>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</si>
  <si>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</si>
  <si>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</si>
  <si>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</si>
  <si>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</si>
  <si>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</si>
  <si>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</si>
  <si>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</si>
  <si>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</si>
  <si>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</si>
  <si>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</si>
  <si>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</si>
  <si>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</si>
  <si>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</si>
  <si>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</si>
  <si>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</si>
  <si>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</si>
  <si>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</si>
  <si>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</si>
  <si>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</si>
  <si>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</si>
  <si>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</si>
  <si>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</si>
  <si>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</si>
  <si>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</si>
  <si>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</si>
  <si>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17</t>
  </si>
  <si>
    <t>Итого сумма с7 до 11 лет 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</si>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</sst>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35" sqref="E3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4.9.2024г.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"4 сентября 2024 г."</f>
        <v>4 сентября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"200"</f>
        <v>200</v>
      </c>
      <c r="D11" s="25">
        <v>2.99</v>
      </c>
      <c r="E11" s="25">
        <v>2.94</v>
      </c>
      <c r="F11" s="25">
        <v>6.04</v>
      </c>
      <c r="G11" s="25">
        <v>0</v>
      </c>
      <c r="H11" s="25">
        <v>8.56</v>
      </c>
      <c r="I11" s="25">
        <v>98.127614000000008</v>
      </c>
      <c r="J11" s="26">
        <v>4.3600000000000003</v>
      </c>
      <c r="K11" s="26">
        <v>0.11</v>
      </c>
      <c r="L11" s="26">
        <v>0</v>
      </c>
      <c r="M11" s="26">
        <v>0</v>
      </c>
      <c r="N11" s="26">
        <v>7.99</v>
      </c>
      <c r="O11" s="26">
        <v>0</v>
      </c>
      <c r="P11" s="26">
        <v>0.56000000000000005</v>
      </c>
      <c r="Q11" s="26">
        <v>0</v>
      </c>
      <c r="R11" s="26">
        <v>0</v>
      </c>
      <c r="S11" s="26">
        <v>0.1</v>
      </c>
      <c r="T11" s="26">
        <v>1.97</v>
      </c>
      <c r="U11" s="26">
        <v>439.69</v>
      </c>
      <c r="V11" s="26">
        <v>171.87</v>
      </c>
      <c r="W11" s="26">
        <v>123.55</v>
      </c>
      <c r="X11" s="26">
        <v>14.63</v>
      </c>
      <c r="Y11" s="26">
        <v>85.3</v>
      </c>
      <c r="Z11" s="26">
        <v>0.19</v>
      </c>
      <c r="AA11" s="26">
        <v>24</v>
      </c>
      <c r="AB11" s="26">
        <v>20</v>
      </c>
      <c r="AC11" s="26">
        <v>44.5</v>
      </c>
      <c r="AD11" s="26">
        <v>0.05</v>
      </c>
      <c r="AE11" s="26">
        <v>0.03</v>
      </c>
      <c r="AF11" s="26">
        <v>0.13</v>
      </c>
      <c r="AG11" s="26">
        <v>0.15</v>
      </c>
      <c r="AH11" s="26">
        <v>0.81</v>
      </c>
      <c r="AI11" s="26">
        <v>2.68</v>
      </c>
      <c r="AJ11" s="26">
        <v>0</v>
      </c>
      <c r="AK11" s="26">
        <v>155.19999999999999</v>
      </c>
      <c r="AL11" s="26">
        <v>153.28</v>
      </c>
      <c r="AM11" s="26">
        <v>263.02999999999997</v>
      </c>
      <c r="AN11" s="26">
        <v>210.81</v>
      </c>
      <c r="AO11" s="26">
        <v>70.36</v>
      </c>
      <c r="AP11" s="26">
        <v>124.42</v>
      </c>
      <c r="AQ11" s="26">
        <v>42.44</v>
      </c>
      <c r="AR11" s="26">
        <v>139.22</v>
      </c>
      <c r="AS11" s="26">
        <v>1.7</v>
      </c>
      <c r="AT11" s="26">
        <v>1.23</v>
      </c>
      <c r="AU11" s="26">
        <v>2.7</v>
      </c>
      <c r="AV11" s="26">
        <v>1.65</v>
      </c>
      <c r="AW11" s="26">
        <v>1.1299999999999999</v>
      </c>
      <c r="AX11" s="26">
        <v>6.73</v>
      </c>
      <c r="AY11" s="26">
        <v>0</v>
      </c>
      <c r="AZ11" s="26">
        <v>2.2599999999999998</v>
      </c>
      <c r="BA11" s="26">
        <v>2.5499999999999998</v>
      </c>
      <c r="BB11" s="26">
        <v>174.94</v>
      </c>
      <c r="BC11" s="26">
        <v>24.91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202.53</v>
      </c>
      <c r="CC11" s="25">
        <v>20.54</v>
      </c>
      <c r="CE11" s="23">
        <v>27.33</v>
      </c>
      <c r="CG11" s="23">
        <v>43.2</v>
      </c>
      <c r="CH11" s="23">
        <v>23.05</v>
      </c>
      <c r="CI11" s="23">
        <v>33.119999999999997</v>
      </c>
      <c r="CJ11" s="23">
        <v>957.33</v>
      </c>
      <c r="CK11" s="23">
        <v>452.51</v>
      </c>
      <c r="CL11" s="23">
        <v>704.92</v>
      </c>
      <c r="CM11" s="23">
        <v>25.6</v>
      </c>
      <c r="CN11" s="23">
        <v>16.64</v>
      </c>
      <c r="CO11" s="23">
        <v>21.12</v>
      </c>
      <c r="CP11" s="23">
        <v>4</v>
      </c>
      <c r="CQ11" s="23">
        <v>1</v>
      </c>
      <c r="CR11" s="23">
        <v>12.45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15.84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9.6</v>
      </c>
    </row>
    <row r="13" spans="1:96" s="23" customFormat="1">
      <c r="A13" s="23" t="str">
        <f>"4/13"</f>
        <v>4/13</v>
      </c>
      <c r="B13" s="24" t="s">
        <v>95</v>
      </c>
      <c r="C13" s="25" t="str">
        <f>"10"</f>
        <v>10</v>
      </c>
      <c r="D13" s="25">
        <v>2.3199999999999998</v>
      </c>
      <c r="E13" s="25">
        <v>2.3199999999999998</v>
      </c>
      <c r="F13" s="25">
        <v>2.95</v>
      </c>
      <c r="G13" s="25">
        <v>0</v>
      </c>
      <c r="H13" s="25">
        <v>0</v>
      </c>
      <c r="I13" s="25">
        <v>36.43</v>
      </c>
      <c r="J13" s="26">
        <v>1.59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0.2</v>
      </c>
      <c r="T13" s="26">
        <v>0.43</v>
      </c>
      <c r="U13" s="26">
        <v>81</v>
      </c>
      <c r="V13" s="26">
        <v>8.8000000000000007</v>
      </c>
      <c r="W13" s="26">
        <v>88</v>
      </c>
      <c r="X13" s="26">
        <v>3.5</v>
      </c>
      <c r="Y13" s="26">
        <v>50</v>
      </c>
      <c r="Z13" s="26">
        <v>0.1</v>
      </c>
      <c r="AA13" s="26">
        <v>26</v>
      </c>
      <c r="AB13" s="26">
        <v>17</v>
      </c>
      <c r="AC13" s="26">
        <v>28.8</v>
      </c>
      <c r="AD13" s="26">
        <v>0.05</v>
      </c>
      <c r="AE13" s="26">
        <v>0</v>
      </c>
      <c r="AF13" s="26">
        <v>0.03</v>
      </c>
      <c r="AG13" s="26">
        <v>0.02</v>
      </c>
      <c r="AH13" s="26">
        <v>0.61</v>
      </c>
      <c r="AI13" s="26">
        <v>7.0000000000000007E-2</v>
      </c>
      <c r="AJ13" s="26">
        <v>0</v>
      </c>
      <c r="AK13" s="26">
        <v>169</v>
      </c>
      <c r="AL13" s="26">
        <v>97</v>
      </c>
      <c r="AM13" s="26">
        <v>193</v>
      </c>
      <c r="AN13" s="26">
        <v>153</v>
      </c>
      <c r="AO13" s="26">
        <v>54</v>
      </c>
      <c r="AP13" s="26">
        <v>92</v>
      </c>
      <c r="AQ13" s="26">
        <v>66</v>
      </c>
      <c r="AR13" s="26">
        <v>122</v>
      </c>
      <c r="AS13" s="26">
        <v>60</v>
      </c>
      <c r="AT13" s="26">
        <v>71</v>
      </c>
      <c r="AU13" s="26">
        <v>135</v>
      </c>
      <c r="AV13" s="26">
        <v>149</v>
      </c>
      <c r="AW13" s="26">
        <v>38</v>
      </c>
      <c r="AX13" s="26">
        <v>460</v>
      </c>
      <c r="AY13" s="26">
        <v>0</v>
      </c>
      <c r="AZ13" s="26">
        <v>232</v>
      </c>
      <c r="BA13" s="26">
        <v>120</v>
      </c>
      <c r="BB13" s="26">
        <v>135</v>
      </c>
      <c r="BC13" s="26">
        <v>21</v>
      </c>
      <c r="BD13" s="26">
        <v>0</v>
      </c>
      <c r="BE13" s="26">
        <v>0.01</v>
      </c>
      <c r="BF13" s="26">
        <v>0.04</v>
      </c>
      <c r="BG13" s="26">
        <v>0.13</v>
      </c>
      <c r="BH13" s="26">
        <v>0.12</v>
      </c>
      <c r="BI13" s="26">
        <v>0.24</v>
      </c>
      <c r="BJ13" s="26">
        <v>0.03</v>
      </c>
      <c r="BK13" s="26">
        <v>0.62</v>
      </c>
      <c r="BL13" s="26">
        <v>0.02</v>
      </c>
      <c r="BM13" s="26">
        <v>0.34</v>
      </c>
      <c r="BN13" s="26">
        <v>0.02</v>
      </c>
      <c r="BO13" s="26">
        <v>0</v>
      </c>
      <c r="BP13" s="26">
        <v>0</v>
      </c>
      <c r="BQ13" s="26">
        <v>0.04</v>
      </c>
      <c r="BR13" s="26">
        <v>0.05</v>
      </c>
      <c r="BS13" s="26">
        <v>0.68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4.0999999999999996</v>
      </c>
      <c r="CC13" s="25">
        <v>8.7100000000000009</v>
      </c>
      <c r="CE13" s="23">
        <v>28.83</v>
      </c>
      <c r="CG13" s="23">
        <v>0</v>
      </c>
      <c r="CH13" s="23">
        <v>0</v>
      </c>
      <c r="CI13" s="23">
        <v>0</v>
      </c>
      <c r="CJ13" s="23">
        <v>500</v>
      </c>
      <c r="CK13" s="23">
        <v>370</v>
      </c>
      <c r="CL13" s="23">
        <v>435</v>
      </c>
      <c r="CM13" s="23">
        <v>1.53</v>
      </c>
      <c r="CN13" s="23">
        <v>0.97</v>
      </c>
      <c r="CO13" s="23">
        <v>1.25</v>
      </c>
      <c r="CP13" s="23">
        <v>0</v>
      </c>
      <c r="CQ13" s="23">
        <v>0</v>
      </c>
      <c r="CR13" s="23">
        <v>5.28</v>
      </c>
    </row>
    <row r="14" spans="1:96" s="23" customFormat="1">
      <c r="A14" s="23" t="str">
        <f>"10"</f>
        <v>10</v>
      </c>
      <c r="B14" s="24" t="s">
        <v>96</v>
      </c>
      <c r="C14" s="25" t="str">
        <f>"10"</f>
        <v>10</v>
      </c>
      <c r="D14" s="25">
        <v>0.08</v>
      </c>
      <c r="E14" s="25">
        <v>0.08</v>
      </c>
      <c r="F14" s="25">
        <v>7.25</v>
      </c>
      <c r="G14" s="25">
        <v>0</v>
      </c>
      <c r="H14" s="25">
        <v>0.13</v>
      </c>
      <c r="I14" s="25">
        <v>66.063999999999993</v>
      </c>
      <c r="J14" s="26">
        <v>4.71</v>
      </c>
      <c r="K14" s="26">
        <v>0.22</v>
      </c>
      <c r="L14" s="26">
        <v>0</v>
      </c>
      <c r="M14" s="26">
        <v>0</v>
      </c>
      <c r="N14" s="26">
        <v>0.13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0.14000000000000001</v>
      </c>
      <c r="U14" s="26">
        <v>1.5</v>
      </c>
      <c r="V14" s="26">
        <v>3</v>
      </c>
      <c r="W14" s="26">
        <v>2.4</v>
      </c>
      <c r="X14" s="26">
        <v>0</v>
      </c>
      <c r="Y14" s="26">
        <v>3</v>
      </c>
      <c r="Z14" s="26">
        <v>0.02</v>
      </c>
      <c r="AA14" s="26">
        <v>40</v>
      </c>
      <c r="AB14" s="26">
        <v>30</v>
      </c>
      <c r="AC14" s="26">
        <v>45</v>
      </c>
      <c r="AD14" s="26">
        <v>0.1</v>
      </c>
      <c r="AE14" s="26">
        <v>0</v>
      </c>
      <c r="AF14" s="26">
        <v>0.01</v>
      </c>
      <c r="AG14" s="26">
        <v>0.01</v>
      </c>
      <c r="AH14" s="26">
        <v>0.02</v>
      </c>
      <c r="AI14" s="26">
        <v>0</v>
      </c>
      <c r="AJ14" s="26">
        <v>0</v>
      </c>
      <c r="AK14" s="26">
        <v>4.2</v>
      </c>
      <c r="AL14" s="26">
        <v>4.0999999999999996</v>
      </c>
      <c r="AM14" s="26">
        <v>7.6</v>
      </c>
      <c r="AN14" s="26">
        <v>4.5</v>
      </c>
      <c r="AO14" s="26">
        <v>1.7</v>
      </c>
      <c r="AP14" s="26">
        <v>4.7</v>
      </c>
      <c r="AQ14" s="26">
        <v>4.3</v>
      </c>
      <c r="AR14" s="26">
        <v>4.2</v>
      </c>
      <c r="AS14" s="26">
        <v>3.6</v>
      </c>
      <c r="AT14" s="26">
        <v>2.6</v>
      </c>
      <c r="AU14" s="26">
        <v>5.7</v>
      </c>
      <c r="AV14" s="26">
        <v>3.5</v>
      </c>
      <c r="AW14" s="26">
        <v>2.4</v>
      </c>
      <c r="AX14" s="26">
        <v>14.2</v>
      </c>
      <c r="AY14" s="26">
        <v>0</v>
      </c>
      <c r="AZ14" s="26">
        <v>4.8</v>
      </c>
      <c r="BA14" s="26">
        <v>5.4</v>
      </c>
      <c r="BB14" s="26">
        <v>4.2</v>
      </c>
      <c r="BC14" s="26">
        <v>1</v>
      </c>
      <c r="BD14" s="26">
        <v>0.27</v>
      </c>
      <c r="BE14" s="26">
        <v>0.12</v>
      </c>
      <c r="BF14" s="26">
        <v>7.0000000000000007E-2</v>
      </c>
      <c r="BG14" s="26">
        <v>0.15</v>
      </c>
      <c r="BH14" s="26">
        <v>0.17</v>
      </c>
      <c r="BI14" s="26">
        <v>0.79</v>
      </c>
      <c r="BJ14" s="26">
        <v>0</v>
      </c>
      <c r="BK14" s="26">
        <v>2.21</v>
      </c>
      <c r="BL14" s="26">
        <v>0</v>
      </c>
      <c r="BM14" s="26">
        <v>0.68</v>
      </c>
      <c r="BN14" s="26">
        <v>0</v>
      </c>
      <c r="BO14" s="26">
        <v>0</v>
      </c>
      <c r="BP14" s="26">
        <v>0</v>
      </c>
      <c r="BQ14" s="26">
        <v>0.15</v>
      </c>
      <c r="BR14" s="26">
        <v>0.23</v>
      </c>
      <c r="BS14" s="26">
        <v>1.8</v>
      </c>
      <c r="BT14" s="26">
        <v>0</v>
      </c>
      <c r="BU14" s="26">
        <v>0</v>
      </c>
      <c r="BV14" s="26">
        <v>0.09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2.5</v>
      </c>
      <c r="CC14" s="25">
        <v>12.83</v>
      </c>
      <c r="CE14" s="23">
        <v>45</v>
      </c>
      <c r="CG14" s="23">
        <v>0.4</v>
      </c>
      <c r="CH14" s="23">
        <v>0.1</v>
      </c>
      <c r="CI14" s="23">
        <v>0.25</v>
      </c>
      <c r="CJ14" s="23">
        <v>20</v>
      </c>
      <c r="CK14" s="23">
        <v>8.1999999999999993</v>
      </c>
      <c r="CL14" s="23">
        <v>14.1</v>
      </c>
      <c r="CM14" s="23">
        <v>1.71</v>
      </c>
      <c r="CN14" s="23">
        <v>0.87</v>
      </c>
      <c r="CO14" s="23">
        <v>1.29</v>
      </c>
      <c r="CP14" s="23">
        <v>0</v>
      </c>
      <c r="CQ14" s="23">
        <v>0</v>
      </c>
      <c r="CR14" s="23">
        <v>7.78</v>
      </c>
    </row>
    <row r="15" spans="1:96" s="23" customFormat="1">
      <c r="A15" s="23" t="str">
        <f>"2"</f>
        <v>2</v>
      </c>
      <c r="B15" s="24" t="s">
        <v>97</v>
      </c>
      <c r="C15" s="25" t="str">
        <f>"46,6"</f>
        <v>46,6</v>
      </c>
      <c r="D15" s="25">
        <v>3.08</v>
      </c>
      <c r="E15" s="25">
        <v>0</v>
      </c>
      <c r="F15" s="25">
        <v>0.31</v>
      </c>
      <c r="G15" s="25">
        <v>0.31</v>
      </c>
      <c r="H15" s="25">
        <v>21.86</v>
      </c>
      <c r="I15" s="25">
        <v>104.33786599999998</v>
      </c>
      <c r="J15" s="26">
        <v>0</v>
      </c>
      <c r="K15" s="26">
        <v>0</v>
      </c>
      <c r="L15" s="26">
        <v>0</v>
      </c>
      <c r="M15" s="26">
        <v>0</v>
      </c>
      <c r="N15" s="26">
        <v>0.51</v>
      </c>
      <c r="O15" s="26">
        <v>21.25</v>
      </c>
      <c r="P15" s="26">
        <v>0.09</v>
      </c>
      <c r="Q15" s="26">
        <v>0</v>
      </c>
      <c r="R15" s="26">
        <v>0</v>
      </c>
      <c r="S15" s="26">
        <v>0</v>
      </c>
      <c r="T15" s="26">
        <v>0.84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148.79</v>
      </c>
      <c r="AL15" s="26">
        <v>154.87</v>
      </c>
      <c r="AM15" s="26">
        <v>237.17</v>
      </c>
      <c r="AN15" s="26">
        <v>78.650000000000006</v>
      </c>
      <c r="AO15" s="26">
        <v>46.62</v>
      </c>
      <c r="AP15" s="26">
        <v>93.25</v>
      </c>
      <c r="AQ15" s="26">
        <v>35.270000000000003</v>
      </c>
      <c r="AR15" s="26">
        <v>168.65</v>
      </c>
      <c r="AS15" s="26">
        <v>104.6</v>
      </c>
      <c r="AT15" s="26">
        <v>145.94999999999999</v>
      </c>
      <c r="AU15" s="26">
        <v>120.41</v>
      </c>
      <c r="AV15" s="26">
        <v>63.25</v>
      </c>
      <c r="AW15" s="26">
        <v>111.9</v>
      </c>
      <c r="AX15" s="26">
        <v>935.71</v>
      </c>
      <c r="AY15" s="26">
        <v>0</v>
      </c>
      <c r="AZ15" s="26">
        <v>304.88</v>
      </c>
      <c r="BA15" s="26">
        <v>132.57</v>
      </c>
      <c r="BB15" s="26">
        <v>87.98</v>
      </c>
      <c r="BC15" s="26">
        <v>69.73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0.04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0.03</v>
      </c>
      <c r="BT15" s="26">
        <v>0</v>
      </c>
      <c r="BU15" s="26">
        <v>0</v>
      </c>
      <c r="BV15" s="26">
        <v>0.13</v>
      </c>
      <c r="BW15" s="26">
        <v>0.01</v>
      </c>
      <c r="BX15" s="26">
        <v>0</v>
      </c>
      <c r="BY15" s="26">
        <v>0</v>
      </c>
      <c r="BZ15" s="26">
        <v>0</v>
      </c>
      <c r="CA15" s="26">
        <v>0</v>
      </c>
      <c r="CB15" s="26">
        <v>18.22</v>
      </c>
      <c r="CC15" s="25">
        <v>3.05</v>
      </c>
      <c r="CE15" s="23">
        <v>0</v>
      </c>
      <c r="CG15" s="23">
        <v>0</v>
      </c>
      <c r="CH15" s="23">
        <v>0</v>
      </c>
      <c r="CI15" s="23">
        <v>0</v>
      </c>
      <c r="CJ15" s="23">
        <v>438.82</v>
      </c>
      <c r="CK15" s="23">
        <v>169.06</v>
      </c>
      <c r="CL15" s="23">
        <v>303.94</v>
      </c>
      <c r="CM15" s="23">
        <v>3.51</v>
      </c>
      <c r="CN15" s="23">
        <v>3.51</v>
      </c>
      <c r="CO15" s="23">
        <v>3.51</v>
      </c>
      <c r="CP15" s="23">
        <v>0</v>
      </c>
      <c r="CQ15" s="23">
        <v>0</v>
      </c>
      <c r="CR15" s="23">
        <v>2.54</v>
      </c>
    </row>
    <row r="16" spans="1:96" s="19" customFormat="1">
      <c r="A16" s="19" t="str">
        <f>"27/10"</f>
        <v>27/10</v>
      </c>
      <c r="B16" s="20" t="s">
        <v>98</v>
      </c>
      <c r="C16" s="21" t="str">
        <f>"200"</f>
        <v>200</v>
      </c>
      <c r="D16" s="21">
        <v>0.1</v>
      </c>
      <c r="E16" s="21">
        <v>0</v>
      </c>
      <c r="F16" s="21">
        <v>0.02</v>
      </c>
      <c r="G16" s="21">
        <v>0.02</v>
      </c>
      <c r="H16" s="21">
        <v>5.94</v>
      </c>
      <c r="I16" s="21">
        <v>23.095202</v>
      </c>
      <c r="J16" s="22">
        <v>0</v>
      </c>
      <c r="K16" s="22">
        <v>0</v>
      </c>
      <c r="L16" s="22">
        <v>0</v>
      </c>
      <c r="M16" s="22">
        <v>0</v>
      </c>
      <c r="N16" s="22">
        <v>5.89</v>
      </c>
      <c r="O16" s="22">
        <v>0</v>
      </c>
      <c r="P16" s="22">
        <v>0.05</v>
      </c>
      <c r="Q16" s="22">
        <v>0</v>
      </c>
      <c r="R16" s="22">
        <v>0</v>
      </c>
      <c r="S16" s="22">
        <v>0</v>
      </c>
      <c r="T16" s="22">
        <v>0.03</v>
      </c>
      <c r="U16" s="22">
        <v>0.06</v>
      </c>
      <c r="V16" s="22">
        <v>0.18</v>
      </c>
      <c r="W16" s="22">
        <v>0.17</v>
      </c>
      <c r="X16" s="22">
        <v>0</v>
      </c>
      <c r="Y16" s="22">
        <v>0</v>
      </c>
      <c r="Z16" s="22">
        <v>0.02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200.05</v>
      </c>
      <c r="CC16" s="21">
        <v>1.21</v>
      </c>
      <c r="CE16" s="19">
        <v>0</v>
      </c>
      <c r="CG16" s="19">
        <v>0.6</v>
      </c>
      <c r="CH16" s="19">
        <v>0.6</v>
      </c>
      <c r="CI16" s="19">
        <v>0.6</v>
      </c>
      <c r="CJ16" s="19">
        <v>60</v>
      </c>
      <c r="CK16" s="19">
        <v>24.6</v>
      </c>
      <c r="CL16" s="19">
        <v>42.3</v>
      </c>
      <c r="CM16" s="19">
        <v>6.54</v>
      </c>
      <c r="CN16" s="19">
        <v>3.84</v>
      </c>
      <c r="CO16" s="19">
        <v>5.19</v>
      </c>
      <c r="CP16" s="19">
        <v>6</v>
      </c>
      <c r="CQ16" s="19">
        <v>0</v>
      </c>
      <c r="CR16" s="19">
        <v>0.73</v>
      </c>
    </row>
    <row r="17" spans="1:96" s="30" customFormat="1" ht="11.4">
      <c r="B17" s="27" t="s">
        <v>99</v>
      </c>
      <c r="C17" s="28"/>
      <c r="D17" s="28">
        <v>13.65</v>
      </c>
      <c r="E17" s="28">
        <v>10.42</v>
      </c>
      <c r="F17" s="28">
        <v>21.17</v>
      </c>
      <c r="G17" s="28">
        <v>0.33</v>
      </c>
      <c r="H17" s="28">
        <v>36.76</v>
      </c>
      <c r="I17" s="28">
        <v>390.84</v>
      </c>
      <c r="J17" s="29">
        <v>11.86</v>
      </c>
      <c r="K17" s="29">
        <v>0.33</v>
      </c>
      <c r="L17" s="29">
        <v>0</v>
      </c>
      <c r="M17" s="29">
        <v>0</v>
      </c>
      <c r="N17" s="29">
        <v>14.8</v>
      </c>
      <c r="O17" s="29">
        <v>21.25</v>
      </c>
      <c r="P17" s="29">
        <v>0.71</v>
      </c>
      <c r="Q17" s="29">
        <v>0</v>
      </c>
      <c r="R17" s="29">
        <v>0</v>
      </c>
      <c r="S17" s="29">
        <v>0.3</v>
      </c>
      <c r="T17" s="29">
        <v>3.81</v>
      </c>
      <c r="U17" s="29">
        <v>575.85</v>
      </c>
      <c r="V17" s="29">
        <v>239.85</v>
      </c>
      <c r="W17" s="29">
        <v>236.13</v>
      </c>
      <c r="X17" s="29">
        <v>22.93</v>
      </c>
      <c r="Y17" s="29">
        <v>215.1</v>
      </c>
      <c r="Z17" s="29">
        <v>1.32</v>
      </c>
      <c r="AA17" s="29">
        <v>190</v>
      </c>
      <c r="AB17" s="29">
        <v>91</v>
      </c>
      <c r="AC17" s="29">
        <v>222.3</v>
      </c>
      <c r="AD17" s="29">
        <v>0.44</v>
      </c>
      <c r="AE17" s="29">
        <v>7.0000000000000007E-2</v>
      </c>
      <c r="AF17" s="29">
        <v>0.35</v>
      </c>
      <c r="AG17" s="29">
        <v>0.26</v>
      </c>
      <c r="AH17" s="29">
        <v>2.88</v>
      </c>
      <c r="AI17" s="29">
        <v>2.75</v>
      </c>
      <c r="AJ17" s="29">
        <v>0</v>
      </c>
      <c r="AK17" s="29">
        <v>785.99</v>
      </c>
      <c r="AL17" s="29">
        <v>648.04999999999995</v>
      </c>
      <c r="AM17" s="29">
        <v>1133.2</v>
      </c>
      <c r="AN17" s="29">
        <v>808.16</v>
      </c>
      <c r="AO17" s="29">
        <v>342.28</v>
      </c>
      <c r="AP17" s="29">
        <v>558.36</v>
      </c>
      <c r="AQ17" s="29">
        <v>229.61</v>
      </c>
      <c r="AR17" s="29">
        <v>694.88</v>
      </c>
      <c r="AS17" s="29">
        <v>453.9</v>
      </c>
      <c r="AT17" s="29">
        <v>535.59</v>
      </c>
      <c r="AU17" s="29">
        <v>755.4</v>
      </c>
      <c r="AV17" s="29">
        <v>353.39</v>
      </c>
      <c r="AW17" s="29">
        <v>319.83</v>
      </c>
      <c r="AX17" s="29">
        <v>2125.84</v>
      </c>
      <c r="AY17" s="29">
        <v>5.6</v>
      </c>
      <c r="AZ17" s="29">
        <v>702.34</v>
      </c>
      <c r="BA17" s="29">
        <v>631.72</v>
      </c>
      <c r="BB17" s="29">
        <v>592.51</v>
      </c>
      <c r="BC17" s="29">
        <v>233.84</v>
      </c>
      <c r="BD17" s="29">
        <v>0.39</v>
      </c>
      <c r="BE17" s="29">
        <v>0.19</v>
      </c>
      <c r="BF17" s="29">
        <v>0.13</v>
      </c>
      <c r="BG17" s="29">
        <v>0.34</v>
      </c>
      <c r="BH17" s="29">
        <v>0.36</v>
      </c>
      <c r="BI17" s="29">
        <v>1.39</v>
      </c>
      <c r="BJ17" s="29">
        <v>0.03</v>
      </c>
      <c r="BK17" s="29">
        <v>3.84</v>
      </c>
      <c r="BL17" s="29">
        <v>0.02</v>
      </c>
      <c r="BM17" s="29">
        <v>1.32</v>
      </c>
      <c r="BN17" s="29">
        <v>0.02</v>
      </c>
      <c r="BO17" s="29">
        <v>0</v>
      </c>
      <c r="BP17" s="29">
        <v>0</v>
      </c>
      <c r="BQ17" s="29">
        <v>0.26</v>
      </c>
      <c r="BR17" s="29">
        <v>0.39</v>
      </c>
      <c r="BS17" s="29">
        <v>3.3</v>
      </c>
      <c r="BT17" s="29">
        <v>0</v>
      </c>
      <c r="BU17" s="29">
        <v>0</v>
      </c>
      <c r="BV17" s="29">
        <v>0.34</v>
      </c>
      <c r="BW17" s="29">
        <v>0.03</v>
      </c>
      <c r="BX17" s="29">
        <v>0</v>
      </c>
      <c r="BY17" s="29">
        <v>0</v>
      </c>
      <c r="BZ17" s="29">
        <v>0</v>
      </c>
      <c r="CA17" s="29">
        <v>0</v>
      </c>
      <c r="CB17" s="29">
        <v>457.04</v>
      </c>
      <c r="CC17" s="28">
        <f>SUM($CC$10:$CC$16)</f>
        <v>62.179999999999993</v>
      </c>
      <c r="CD17" s="30">
        <f>$I$17/$I$53*100</f>
        <v>14.445220592311699</v>
      </c>
      <c r="CE17" s="30">
        <v>205.17</v>
      </c>
      <c r="CG17" s="30">
        <v>49.85</v>
      </c>
      <c r="CH17" s="30">
        <v>28.5</v>
      </c>
      <c r="CI17" s="30">
        <v>39.17</v>
      </c>
      <c r="CJ17" s="30">
        <v>2786.15</v>
      </c>
      <c r="CK17" s="30">
        <v>1541.87</v>
      </c>
      <c r="CL17" s="30">
        <v>2164.0100000000002</v>
      </c>
      <c r="CM17" s="30">
        <v>41.39</v>
      </c>
      <c r="CN17" s="30">
        <v>27.58</v>
      </c>
      <c r="CO17" s="30">
        <v>34.479999999999997</v>
      </c>
      <c r="CP17" s="30">
        <v>10</v>
      </c>
      <c r="CQ17" s="30">
        <v>1</v>
      </c>
    </row>
    <row r="18" spans="1:96">
      <c r="B18" s="18" t="s">
        <v>100</v>
      </c>
      <c r="C18" s="16"/>
      <c r="D18" s="16"/>
      <c r="E18" s="16"/>
      <c r="F18" s="16"/>
      <c r="G18" s="16"/>
      <c r="H18" s="16"/>
      <c r="I18" s="16"/>
    </row>
    <row r="19" spans="1:96" s="23" customFormat="1" ht="36">
      <c r="A19" s="23" t="str">
        <f>"5/1"</f>
        <v>5/1</v>
      </c>
      <c r="B19" s="24" t="s">
        <v>101</v>
      </c>
      <c r="C19" s="25" t="str">
        <f>"60"</f>
        <v>60</v>
      </c>
      <c r="D19" s="25">
        <v>1.01</v>
      </c>
      <c r="E19" s="25">
        <v>0</v>
      </c>
      <c r="F19" s="25">
        <v>3.62</v>
      </c>
      <c r="G19" s="25">
        <v>3.62</v>
      </c>
      <c r="H19" s="25">
        <v>6.22</v>
      </c>
      <c r="I19" s="25">
        <v>59.312853599999997</v>
      </c>
      <c r="J19" s="26">
        <v>0.45</v>
      </c>
      <c r="K19" s="26">
        <v>2.34</v>
      </c>
      <c r="L19" s="26">
        <v>0</v>
      </c>
      <c r="M19" s="26">
        <v>0</v>
      </c>
      <c r="N19" s="26">
        <v>4.04</v>
      </c>
      <c r="O19" s="26">
        <v>1.24</v>
      </c>
      <c r="P19" s="26">
        <v>0.93</v>
      </c>
      <c r="Q19" s="26">
        <v>0</v>
      </c>
      <c r="R19" s="26">
        <v>0</v>
      </c>
      <c r="S19" s="26">
        <v>0.12</v>
      </c>
      <c r="T19" s="26">
        <v>0.78</v>
      </c>
      <c r="U19" s="26">
        <v>118.81</v>
      </c>
      <c r="V19" s="26">
        <v>118.41</v>
      </c>
      <c r="W19" s="26">
        <v>20.190000000000001</v>
      </c>
      <c r="X19" s="26">
        <v>6.57</v>
      </c>
      <c r="Y19" s="26">
        <v>14.16</v>
      </c>
      <c r="Z19" s="26">
        <v>0.27</v>
      </c>
      <c r="AA19" s="26">
        <v>0</v>
      </c>
      <c r="AB19" s="26">
        <v>7.41</v>
      </c>
      <c r="AC19" s="26">
        <v>1.1299999999999999</v>
      </c>
      <c r="AD19" s="26">
        <v>1.63</v>
      </c>
      <c r="AE19" s="26">
        <v>0.01</v>
      </c>
      <c r="AF19" s="26">
        <v>0.02</v>
      </c>
      <c r="AG19" s="26">
        <v>0.27</v>
      </c>
      <c r="AH19" s="26">
        <v>0.36</v>
      </c>
      <c r="AI19" s="26">
        <v>17.079999999999998</v>
      </c>
      <c r="AJ19" s="26">
        <v>0</v>
      </c>
      <c r="AK19" s="26">
        <v>21.49</v>
      </c>
      <c r="AL19" s="26">
        <v>18.52</v>
      </c>
      <c r="AM19" s="26">
        <v>23.71</v>
      </c>
      <c r="AN19" s="26">
        <v>22.6</v>
      </c>
      <c r="AO19" s="26">
        <v>8.15</v>
      </c>
      <c r="AP19" s="26">
        <v>16.670000000000002</v>
      </c>
      <c r="AQ19" s="26">
        <v>3.71</v>
      </c>
      <c r="AR19" s="26">
        <v>20.75</v>
      </c>
      <c r="AS19" s="26">
        <v>26.3</v>
      </c>
      <c r="AT19" s="26">
        <v>31.49</v>
      </c>
      <c r="AU19" s="26">
        <v>63.72</v>
      </c>
      <c r="AV19" s="26">
        <v>10.38</v>
      </c>
      <c r="AW19" s="26">
        <v>17.41</v>
      </c>
      <c r="AX19" s="26">
        <v>101.88</v>
      </c>
      <c r="AY19" s="26">
        <v>0</v>
      </c>
      <c r="AZ19" s="26">
        <v>21.86</v>
      </c>
      <c r="BA19" s="26">
        <v>21.86</v>
      </c>
      <c r="BB19" s="26">
        <v>18.52</v>
      </c>
      <c r="BC19" s="26">
        <v>7.41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0.22</v>
      </c>
      <c r="BL19" s="26">
        <v>0</v>
      </c>
      <c r="BM19" s="26">
        <v>0.14000000000000001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0.84</v>
      </c>
      <c r="BT19" s="26">
        <v>0</v>
      </c>
      <c r="BU19" s="26">
        <v>0</v>
      </c>
      <c r="BV19" s="26">
        <v>2.08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49.27</v>
      </c>
      <c r="CC19" s="25">
        <v>9.98</v>
      </c>
      <c r="CE19" s="23">
        <v>1.23</v>
      </c>
      <c r="CG19" s="23">
        <v>16.38</v>
      </c>
      <c r="CH19" s="23">
        <v>7.22</v>
      </c>
      <c r="CI19" s="23">
        <v>11.8</v>
      </c>
      <c r="CJ19" s="23">
        <v>406.9</v>
      </c>
      <c r="CK19" s="23">
        <v>103.56</v>
      </c>
      <c r="CL19" s="23">
        <v>255.23</v>
      </c>
      <c r="CM19" s="23">
        <v>11.11</v>
      </c>
      <c r="CN19" s="23">
        <v>9.14</v>
      </c>
      <c r="CO19" s="23">
        <v>10.119999999999999</v>
      </c>
      <c r="CP19" s="23">
        <v>1.8</v>
      </c>
      <c r="CQ19" s="23">
        <v>0.3</v>
      </c>
      <c r="CR19" s="23">
        <v>6.05</v>
      </c>
    </row>
    <row r="20" spans="1:96" s="23" customFormat="1">
      <c r="A20" s="23" t="str">
        <f>"16/2"</f>
        <v>16/2</v>
      </c>
      <c r="B20" s="24" t="s">
        <v>102</v>
      </c>
      <c r="C20" s="25" t="str">
        <f>"200"</f>
        <v>200</v>
      </c>
      <c r="D20" s="25">
        <v>4.7</v>
      </c>
      <c r="E20" s="25">
        <v>0</v>
      </c>
      <c r="F20" s="25">
        <v>4.38</v>
      </c>
      <c r="G20" s="25">
        <v>4.38</v>
      </c>
      <c r="H20" s="25">
        <v>18.25</v>
      </c>
      <c r="I20" s="25">
        <v>127.53950799999997</v>
      </c>
      <c r="J20" s="26">
        <v>0.57999999999999996</v>
      </c>
      <c r="K20" s="26">
        <v>2.6</v>
      </c>
      <c r="L20" s="26">
        <v>0</v>
      </c>
      <c r="M20" s="26">
        <v>0</v>
      </c>
      <c r="N20" s="26">
        <v>1.81</v>
      </c>
      <c r="O20" s="26">
        <v>13.93</v>
      </c>
      <c r="P20" s="26">
        <v>2.52</v>
      </c>
      <c r="Q20" s="26">
        <v>0</v>
      </c>
      <c r="R20" s="26">
        <v>0</v>
      </c>
      <c r="S20" s="26">
        <v>0.12</v>
      </c>
      <c r="T20" s="26">
        <v>1.84</v>
      </c>
      <c r="U20" s="26">
        <v>313.64999999999998</v>
      </c>
      <c r="V20" s="26">
        <v>410.88</v>
      </c>
      <c r="W20" s="26">
        <v>23.92</v>
      </c>
      <c r="X20" s="26">
        <v>25.53</v>
      </c>
      <c r="Y20" s="26">
        <v>65.55</v>
      </c>
      <c r="Z20" s="26">
        <v>1.61</v>
      </c>
      <c r="AA20" s="26">
        <v>0</v>
      </c>
      <c r="AB20" s="26">
        <v>10.44</v>
      </c>
      <c r="AC20" s="26">
        <v>1.82</v>
      </c>
      <c r="AD20" s="26">
        <v>1.91</v>
      </c>
      <c r="AE20" s="26">
        <v>0.18</v>
      </c>
      <c r="AF20" s="26">
        <v>0.06</v>
      </c>
      <c r="AG20" s="26">
        <v>0.89</v>
      </c>
      <c r="AH20" s="26">
        <v>2.09</v>
      </c>
      <c r="AI20" s="26">
        <v>4.32</v>
      </c>
      <c r="AJ20" s="26">
        <v>0</v>
      </c>
      <c r="AK20" s="26">
        <v>170.62</v>
      </c>
      <c r="AL20" s="26">
        <v>190.52</v>
      </c>
      <c r="AM20" s="26">
        <v>283.22000000000003</v>
      </c>
      <c r="AN20" s="26">
        <v>272.44</v>
      </c>
      <c r="AO20" s="26">
        <v>37.04</v>
      </c>
      <c r="AP20" s="26">
        <v>151.31</v>
      </c>
      <c r="AQ20" s="26">
        <v>50.57</v>
      </c>
      <c r="AR20" s="26">
        <v>178.46</v>
      </c>
      <c r="AS20" s="26">
        <v>171.11</v>
      </c>
      <c r="AT20" s="26">
        <v>331.8</v>
      </c>
      <c r="AU20" s="26">
        <v>383.5</v>
      </c>
      <c r="AV20" s="26">
        <v>79</v>
      </c>
      <c r="AW20" s="26">
        <v>169.05</v>
      </c>
      <c r="AX20" s="26">
        <v>605.34</v>
      </c>
      <c r="AY20" s="26">
        <v>0</v>
      </c>
      <c r="AZ20" s="26">
        <v>118.19</v>
      </c>
      <c r="BA20" s="26">
        <v>144.47</v>
      </c>
      <c r="BB20" s="26">
        <v>122.89</v>
      </c>
      <c r="BC20" s="26">
        <v>45.57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0.31</v>
      </c>
      <c r="BL20" s="26">
        <v>0</v>
      </c>
      <c r="BM20" s="26">
        <v>0.23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1.07</v>
      </c>
      <c r="BT20" s="26">
        <v>0</v>
      </c>
      <c r="BU20" s="26">
        <v>0</v>
      </c>
      <c r="BV20" s="26">
        <v>2.5</v>
      </c>
      <c r="BW20" s="26">
        <v>0.02</v>
      </c>
      <c r="BX20" s="26">
        <v>0</v>
      </c>
      <c r="BY20" s="26">
        <v>0</v>
      </c>
      <c r="BZ20" s="26">
        <v>0</v>
      </c>
      <c r="CA20" s="26">
        <v>0</v>
      </c>
      <c r="CB20" s="26">
        <v>184.43</v>
      </c>
      <c r="CC20" s="25">
        <v>9.18</v>
      </c>
      <c r="CE20" s="23">
        <v>1.74</v>
      </c>
      <c r="CG20" s="23">
        <v>39.54</v>
      </c>
      <c r="CH20" s="23">
        <v>21.82</v>
      </c>
      <c r="CI20" s="23">
        <v>30.68</v>
      </c>
      <c r="CJ20" s="23">
        <v>1108.26</v>
      </c>
      <c r="CK20" s="23">
        <v>601.46</v>
      </c>
      <c r="CL20" s="23">
        <v>854.86</v>
      </c>
      <c r="CM20" s="23">
        <v>44.4</v>
      </c>
      <c r="CN20" s="23">
        <v>22.65</v>
      </c>
      <c r="CO20" s="23">
        <v>33.53</v>
      </c>
      <c r="CP20" s="23">
        <v>0</v>
      </c>
      <c r="CQ20" s="23">
        <v>0.8</v>
      </c>
      <c r="CR20" s="23">
        <v>5.56</v>
      </c>
    </row>
    <row r="21" spans="1:96" s="23" customFormat="1">
      <c r="A21" s="23" t="str">
        <f>"3/3"</f>
        <v>3/3</v>
      </c>
      <c r="B21" s="24" t="s">
        <v>103</v>
      </c>
      <c r="C21" s="25" t="str">
        <f>"150"</f>
        <v>150</v>
      </c>
      <c r="D21" s="25">
        <v>3.11</v>
      </c>
      <c r="E21" s="25">
        <v>0.55000000000000004</v>
      </c>
      <c r="F21" s="25">
        <v>3.67</v>
      </c>
      <c r="G21" s="25">
        <v>0.51</v>
      </c>
      <c r="H21" s="25">
        <v>22.07</v>
      </c>
      <c r="I21" s="25">
        <v>132.58571249999997</v>
      </c>
      <c r="J21" s="26">
        <v>2.2799999999999998</v>
      </c>
      <c r="K21" s="26">
        <v>0.08</v>
      </c>
      <c r="L21" s="26">
        <v>0</v>
      </c>
      <c r="M21" s="26">
        <v>0</v>
      </c>
      <c r="N21" s="26">
        <v>2.15</v>
      </c>
      <c r="O21" s="26">
        <v>18.23</v>
      </c>
      <c r="P21" s="26">
        <v>1.7</v>
      </c>
      <c r="Q21" s="26">
        <v>0</v>
      </c>
      <c r="R21" s="26">
        <v>0</v>
      </c>
      <c r="S21" s="26">
        <v>0.28999999999999998</v>
      </c>
      <c r="T21" s="26">
        <v>2.42</v>
      </c>
      <c r="U21" s="26">
        <v>230.26</v>
      </c>
      <c r="V21" s="26">
        <v>636.29</v>
      </c>
      <c r="W21" s="26">
        <v>35.69</v>
      </c>
      <c r="X21" s="26">
        <v>30.46</v>
      </c>
      <c r="Y21" s="26">
        <v>87.18</v>
      </c>
      <c r="Z21" s="26">
        <v>1.1399999999999999</v>
      </c>
      <c r="AA21" s="26">
        <v>18.75</v>
      </c>
      <c r="AB21" s="26">
        <v>34.11</v>
      </c>
      <c r="AC21" s="26">
        <v>25.05</v>
      </c>
      <c r="AD21" s="26">
        <v>0.17</v>
      </c>
      <c r="AE21" s="26">
        <v>0.12</v>
      </c>
      <c r="AF21" s="26">
        <v>0.1</v>
      </c>
      <c r="AG21" s="26">
        <v>1.33</v>
      </c>
      <c r="AH21" s="26">
        <v>2.59</v>
      </c>
      <c r="AI21" s="26">
        <v>5.45</v>
      </c>
      <c r="AJ21" s="26">
        <v>0</v>
      </c>
      <c r="AK21" s="26">
        <v>62.59</v>
      </c>
      <c r="AL21" s="26">
        <v>81.44</v>
      </c>
      <c r="AM21" s="26">
        <v>116</v>
      </c>
      <c r="AN21" s="26">
        <v>118.1</v>
      </c>
      <c r="AO21" s="26">
        <v>26.61</v>
      </c>
      <c r="AP21" s="26">
        <v>76.13</v>
      </c>
      <c r="AQ21" s="26">
        <v>34.840000000000003</v>
      </c>
      <c r="AR21" s="26">
        <v>80.09</v>
      </c>
      <c r="AS21" s="26">
        <v>75.67</v>
      </c>
      <c r="AT21" s="26">
        <v>206.13</v>
      </c>
      <c r="AU21" s="26">
        <v>91.81</v>
      </c>
      <c r="AV21" s="26">
        <v>19.2</v>
      </c>
      <c r="AW21" s="26">
        <v>53.44</v>
      </c>
      <c r="AX21" s="26">
        <v>287.20999999999998</v>
      </c>
      <c r="AY21" s="26">
        <v>0</v>
      </c>
      <c r="AZ21" s="26">
        <v>40.19</v>
      </c>
      <c r="BA21" s="26">
        <v>36.549999999999997</v>
      </c>
      <c r="BB21" s="26">
        <v>72.75</v>
      </c>
      <c r="BC21" s="26">
        <v>21.66</v>
      </c>
      <c r="BD21" s="26">
        <v>0.1</v>
      </c>
      <c r="BE21" s="26">
        <v>0.04</v>
      </c>
      <c r="BF21" s="26">
        <v>0.02</v>
      </c>
      <c r="BG21" s="26">
        <v>0.05</v>
      </c>
      <c r="BH21" s="26">
        <v>0.06</v>
      </c>
      <c r="BI21" s="26">
        <v>0.28999999999999998</v>
      </c>
      <c r="BJ21" s="26">
        <v>0</v>
      </c>
      <c r="BK21" s="26">
        <v>0.88</v>
      </c>
      <c r="BL21" s="26">
        <v>0</v>
      </c>
      <c r="BM21" s="26">
        <v>0.26</v>
      </c>
      <c r="BN21" s="26">
        <v>0</v>
      </c>
      <c r="BO21" s="26">
        <v>0</v>
      </c>
      <c r="BP21" s="26">
        <v>0</v>
      </c>
      <c r="BQ21" s="26">
        <v>0.05</v>
      </c>
      <c r="BR21" s="26">
        <v>0.09</v>
      </c>
      <c r="BS21" s="26">
        <v>0.85</v>
      </c>
      <c r="BT21" s="26">
        <v>0</v>
      </c>
      <c r="BU21" s="26">
        <v>0</v>
      </c>
      <c r="BV21" s="26">
        <v>0.14000000000000001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123.62</v>
      </c>
      <c r="CC21" s="25">
        <v>24.32</v>
      </c>
      <c r="CE21" s="23">
        <v>24.43</v>
      </c>
      <c r="CG21" s="23">
        <v>32.44</v>
      </c>
      <c r="CH21" s="23">
        <v>18.53</v>
      </c>
      <c r="CI21" s="23">
        <v>25.48</v>
      </c>
      <c r="CJ21" s="23">
        <v>521.14</v>
      </c>
      <c r="CK21" s="23">
        <v>449.02</v>
      </c>
      <c r="CL21" s="23">
        <v>485.08</v>
      </c>
      <c r="CM21" s="23">
        <v>20.75</v>
      </c>
      <c r="CN21" s="23">
        <v>3.09</v>
      </c>
      <c r="CO21" s="23">
        <v>11.92</v>
      </c>
      <c r="CP21" s="23">
        <v>0</v>
      </c>
      <c r="CQ21" s="23">
        <v>0.75</v>
      </c>
      <c r="CR21" s="23">
        <v>14.74</v>
      </c>
    </row>
    <row r="22" spans="1:96" s="23" customFormat="1" ht="24">
      <c r="A22" s="23" t="str">
        <f>"16/8"</f>
        <v>16/8</v>
      </c>
      <c r="B22" s="24" t="s">
        <v>104</v>
      </c>
      <c r="C22" s="25" t="str">
        <f>"90"</f>
        <v>90</v>
      </c>
      <c r="D22" s="25">
        <v>13.5</v>
      </c>
      <c r="E22" s="25">
        <v>11.93</v>
      </c>
      <c r="F22" s="25">
        <v>11.62</v>
      </c>
      <c r="G22" s="25">
        <v>3.52</v>
      </c>
      <c r="H22" s="25">
        <v>9.64</v>
      </c>
      <c r="I22" s="25">
        <v>197.0136</v>
      </c>
      <c r="J22" s="26">
        <v>5.37</v>
      </c>
      <c r="K22" s="26">
        <v>2.93</v>
      </c>
      <c r="L22" s="26">
        <v>0</v>
      </c>
      <c r="M22" s="26">
        <v>0</v>
      </c>
      <c r="N22" s="26">
        <v>0.99</v>
      </c>
      <c r="O22" s="26">
        <v>8.18</v>
      </c>
      <c r="P22" s="26">
        <v>0.47</v>
      </c>
      <c r="Q22" s="26">
        <v>0</v>
      </c>
      <c r="R22" s="26">
        <v>0</v>
      </c>
      <c r="S22" s="26">
        <v>0.05</v>
      </c>
      <c r="T22" s="26">
        <v>1.48</v>
      </c>
      <c r="U22" s="26">
        <v>206.09</v>
      </c>
      <c r="V22" s="26">
        <v>207.73</v>
      </c>
      <c r="W22" s="26">
        <v>10.72</v>
      </c>
      <c r="X22" s="26">
        <v>16.489999999999998</v>
      </c>
      <c r="Y22" s="26">
        <v>117.41</v>
      </c>
      <c r="Z22" s="26">
        <v>1.95</v>
      </c>
      <c r="AA22" s="26">
        <v>0</v>
      </c>
      <c r="AB22" s="26">
        <v>0</v>
      </c>
      <c r="AC22" s="26">
        <v>0</v>
      </c>
      <c r="AD22" s="26">
        <v>2.35</v>
      </c>
      <c r="AE22" s="26">
        <v>0.05</v>
      </c>
      <c r="AF22" s="26">
        <v>0.1</v>
      </c>
      <c r="AG22" s="26">
        <v>2.96</v>
      </c>
      <c r="AH22" s="26">
        <v>5.78</v>
      </c>
      <c r="AI22" s="26">
        <v>0.18</v>
      </c>
      <c r="AJ22" s="26">
        <v>0</v>
      </c>
      <c r="AK22" s="26">
        <v>710.76</v>
      </c>
      <c r="AL22" s="26">
        <v>550.45000000000005</v>
      </c>
      <c r="AM22" s="26">
        <v>1022.8</v>
      </c>
      <c r="AN22" s="26">
        <v>1043.83</v>
      </c>
      <c r="AO22" s="26">
        <v>300.11</v>
      </c>
      <c r="AP22" s="26">
        <v>544.41999999999996</v>
      </c>
      <c r="AQ22" s="26">
        <v>145.82</v>
      </c>
      <c r="AR22" s="26">
        <v>563.15</v>
      </c>
      <c r="AS22" s="26">
        <v>729.49</v>
      </c>
      <c r="AT22" s="26">
        <v>715.01</v>
      </c>
      <c r="AU22" s="26">
        <v>1173.75</v>
      </c>
      <c r="AV22" s="26">
        <v>475.31</v>
      </c>
      <c r="AW22" s="26">
        <v>636.25</v>
      </c>
      <c r="AX22" s="26">
        <v>2266.58</v>
      </c>
      <c r="AY22" s="26">
        <v>185.96</v>
      </c>
      <c r="AZ22" s="26">
        <v>535.70000000000005</v>
      </c>
      <c r="BA22" s="26">
        <v>542.12</v>
      </c>
      <c r="BB22" s="26">
        <v>449.78</v>
      </c>
      <c r="BC22" s="26">
        <v>188.14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0.22</v>
      </c>
      <c r="BL22" s="26">
        <v>0</v>
      </c>
      <c r="BM22" s="26">
        <v>0.14000000000000001</v>
      </c>
      <c r="BN22" s="26">
        <v>0.01</v>
      </c>
      <c r="BO22" s="26">
        <v>0.02</v>
      </c>
      <c r="BP22" s="26">
        <v>0</v>
      </c>
      <c r="BQ22" s="26">
        <v>0</v>
      </c>
      <c r="BR22" s="26">
        <v>0</v>
      </c>
      <c r="BS22" s="26">
        <v>0.81</v>
      </c>
      <c r="BT22" s="26">
        <v>0</v>
      </c>
      <c r="BU22" s="26">
        <v>0</v>
      </c>
      <c r="BV22" s="26">
        <v>2.0299999999999998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77.349999999999994</v>
      </c>
      <c r="CC22" s="25">
        <v>53.07</v>
      </c>
      <c r="CE22" s="23">
        <v>0</v>
      </c>
      <c r="CG22" s="23">
        <v>58.69</v>
      </c>
      <c r="CH22" s="23">
        <v>30.41</v>
      </c>
      <c r="CI22" s="23">
        <v>44.55</v>
      </c>
      <c r="CJ22" s="23">
        <v>1178.57</v>
      </c>
      <c r="CK22" s="23">
        <v>424.05</v>
      </c>
      <c r="CL22" s="23">
        <v>801.31</v>
      </c>
      <c r="CM22" s="23">
        <v>25.16</v>
      </c>
      <c r="CN22" s="23">
        <v>17.059999999999999</v>
      </c>
      <c r="CO22" s="23">
        <v>21.11</v>
      </c>
      <c r="CP22" s="23">
        <v>0</v>
      </c>
      <c r="CQ22" s="23">
        <v>0.45</v>
      </c>
      <c r="CR22" s="23">
        <v>32.369999999999997</v>
      </c>
    </row>
    <row r="23" spans="1:96" s="23" customFormat="1">
      <c r="A23" s="23" t="str">
        <f>"2"</f>
        <v>2</v>
      </c>
      <c r="B23" s="24" t="s">
        <v>97</v>
      </c>
      <c r="C23" s="25" t="str">
        <f>"40"</f>
        <v>40</v>
      </c>
      <c r="D23" s="25">
        <v>2.64</v>
      </c>
      <c r="E23" s="25">
        <v>0</v>
      </c>
      <c r="F23" s="25">
        <v>0.26</v>
      </c>
      <c r="G23" s="25">
        <v>0.26</v>
      </c>
      <c r="H23" s="25">
        <v>18.760000000000002</v>
      </c>
      <c r="I23" s="25">
        <v>89.560399999999987</v>
      </c>
      <c r="J23" s="26">
        <v>0</v>
      </c>
      <c r="K23" s="26">
        <v>0</v>
      </c>
      <c r="L23" s="26">
        <v>0</v>
      </c>
      <c r="M23" s="26">
        <v>0</v>
      </c>
      <c r="N23" s="26">
        <v>0.44</v>
      </c>
      <c r="O23" s="26">
        <v>18.239999999999998</v>
      </c>
      <c r="P23" s="26">
        <v>0.08</v>
      </c>
      <c r="Q23" s="26">
        <v>0</v>
      </c>
      <c r="R23" s="26">
        <v>0</v>
      </c>
      <c r="S23" s="26">
        <v>0</v>
      </c>
      <c r="T23" s="26">
        <v>0.72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127.72</v>
      </c>
      <c r="AL23" s="26">
        <v>132.94</v>
      </c>
      <c r="AM23" s="26">
        <v>203.58</v>
      </c>
      <c r="AN23" s="26">
        <v>67.510000000000005</v>
      </c>
      <c r="AO23" s="26">
        <v>40.020000000000003</v>
      </c>
      <c r="AP23" s="26">
        <v>80.040000000000006</v>
      </c>
      <c r="AQ23" s="26">
        <v>30.28</v>
      </c>
      <c r="AR23" s="26">
        <v>144.77000000000001</v>
      </c>
      <c r="AS23" s="26">
        <v>89.78</v>
      </c>
      <c r="AT23" s="26">
        <v>125.28</v>
      </c>
      <c r="AU23" s="26">
        <v>103.36</v>
      </c>
      <c r="AV23" s="26">
        <v>54.29</v>
      </c>
      <c r="AW23" s="26">
        <v>96.05</v>
      </c>
      <c r="AX23" s="26">
        <v>803.18</v>
      </c>
      <c r="AY23" s="26">
        <v>0</v>
      </c>
      <c r="AZ23" s="26">
        <v>261.7</v>
      </c>
      <c r="BA23" s="26">
        <v>113.8</v>
      </c>
      <c r="BB23" s="26">
        <v>75.52</v>
      </c>
      <c r="BC23" s="26">
        <v>59.86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0.11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15.64</v>
      </c>
      <c r="CC23" s="25">
        <v>2.62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2.1800000000000002</v>
      </c>
    </row>
    <row r="24" spans="1:96" s="23" customFormat="1">
      <c r="A24" s="23" t="str">
        <f>"3"</f>
        <v>3</v>
      </c>
      <c r="B24" s="24" t="s">
        <v>105</v>
      </c>
      <c r="C24" s="25" t="str">
        <f>"30"</f>
        <v>30</v>
      </c>
      <c r="D24" s="25">
        <v>1.98</v>
      </c>
      <c r="E24" s="25">
        <v>0</v>
      </c>
      <c r="F24" s="25">
        <v>0.36</v>
      </c>
      <c r="G24" s="25">
        <v>0.36</v>
      </c>
      <c r="H24" s="25">
        <v>12.51</v>
      </c>
      <c r="I24" s="25">
        <v>58.013999999999996</v>
      </c>
      <c r="J24" s="26">
        <v>0.06</v>
      </c>
      <c r="K24" s="26">
        <v>0</v>
      </c>
      <c r="L24" s="26">
        <v>0</v>
      </c>
      <c r="M24" s="26">
        <v>0</v>
      </c>
      <c r="N24" s="26">
        <v>0.36</v>
      </c>
      <c r="O24" s="26">
        <v>9.66</v>
      </c>
      <c r="P24" s="26">
        <v>2.4900000000000002</v>
      </c>
      <c r="Q24" s="26">
        <v>0</v>
      </c>
      <c r="R24" s="26">
        <v>0</v>
      </c>
      <c r="S24" s="26">
        <v>0.3</v>
      </c>
      <c r="T24" s="26">
        <v>0.75</v>
      </c>
      <c r="U24" s="26">
        <v>183</v>
      </c>
      <c r="V24" s="26">
        <v>73.5</v>
      </c>
      <c r="W24" s="26">
        <v>10.5</v>
      </c>
      <c r="X24" s="26">
        <v>14.1</v>
      </c>
      <c r="Y24" s="26">
        <v>47.4</v>
      </c>
      <c r="Z24" s="26">
        <v>1.17</v>
      </c>
      <c r="AA24" s="26">
        <v>0</v>
      </c>
      <c r="AB24" s="26">
        <v>1.5</v>
      </c>
      <c r="AC24" s="26">
        <v>0.3</v>
      </c>
      <c r="AD24" s="26">
        <v>0.42</v>
      </c>
      <c r="AE24" s="26">
        <v>0.05</v>
      </c>
      <c r="AF24" s="26">
        <v>0.02</v>
      </c>
      <c r="AG24" s="26">
        <v>0.21</v>
      </c>
      <c r="AH24" s="26">
        <v>0.6</v>
      </c>
      <c r="AI24" s="26">
        <v>0</v>
      </c>
      <c r="AJ24" s="26">
        <v>0</v>
      </c>
      <c r="AK24" s="26">
        <v>96.6</v>
      </c>
      <c r="AL24" s="26">
        <v>74.400000000000006</v>
      </c>
      <c r="AM24" s="26">
        <v>128.1</v>
      </c>
      <c r="AN24" s="26">
        <v>66.900000000000006</v>
      </c>
      <c r="AO24" s="26">
        <v>27.9</v>
      </c>
      <c r="AP24" s="26">
        <v>59.4</v>
      </c>
      <c r="AQ24" s="26">
        <v>24</v>
      </c>
      <c r="AR24" s="26">
        <v>111.3</v>
      </c>
      <c r="AS24" s="26">
        <v>89.1</v>
      </c>
      <c r="AT24" s="26">
        <v>87.3</v>
      </c>
      <c r="AU24" s="26">
        <v>139.19999999999999</v>
      </c>
      <c r="AV24" s="26">
        <v>37.200000000000003</v>
      </c>
      <c r="AW24" s="26">
        <v>93</v>
      </c>
      <c r="AX24" s="26">
        <v>458.7</v>
      </c>
      <c r="AY24" s="26">
        <v>0</v>
      </c>
      <c r="AZ24" s="26">
        <v>157.80000000000001</v>
      </c>
      <c r="BA24" s="26">
        <v>87.3</v>
      </c>
      <c r="BB24" s="26">
        <v>54</v>
      </c>
      <c r="BC24" s="26">
        <v>39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0.04</v>
      </c>
      <c r="BL24" s="26">
        <v>0</v>
      </c>
      <c r="BM24" s="26">
        <v>0</v>
      </c>
      <c r="BN24" s="26">
        <v>0.01</v>
      </c>
      <c r="BO24" s="26">
        <v>0</v>
      </c>
      <c r="BP24" s="26">
        <v>0</v>
      </c>
      <c r="BQ24" s="26">
        <v>0</v>
      </c>
      <c r="BR24" s="26">
        <v>0</v>
      </c>
      <c r="BS24" s="26">
        <v>0.03</v>
      </c>
      <c r="BT24" s="26">
        <v>0</v>
      </c>
      <c r="BU24" s="26">
        <v>0</v>
      </c>
      <c r="BV24" s="26">
        <v>0.14000000000000001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14.1</v>
      </c>
      <c r="CC24" s="25">
        <v>1.9</v>
      </c>
      <c r="CE24" s="23">
        <v>0.25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1.59</v>
      </c>
    </row>
    <row r="25" spans="1:96" s="19" customFormat="1">
      <c r="A25" s="19" t="str">
        <f>"648"</f>
        <v>648</v>
      </c>
      <c r="B25" s="20" t="s">
        <v>106</v>
      </c>
      <c r="C25" s="21" t="str">
        <f>"200"</f>
        <v>200</v>
      </c>
      <c r="D25" s="21">
        <v>7.0000000000000007E-2</v>
      </c>
      <c r="E25" s="21">
        <v>0</v>
      </c>
      <c r="F25" s="21">
        <v>0</v>
      </c>
      <c r="G25" s="21">
        <v>0</v>
      </c>
      <c r="H25" s="21">
        <v>4.54</v>
      </c>
      <c r="I25" s="21">
        <v>17.526140000000002</v>
      </c>
      <c r="J25" s="22">
        <v>0</v>
      </c>
      <c r="K25" s="22">
        <v>0</v>
      </c>
      <c r="L25" s="22">
        <v>0</v>
      </c>
      <c r="M25" s="22">
        <v>0</v>
      </c>
      <c r="N25" s="22">
        <v>4.54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0.01</v>
      </c>
      <c r="U25" s="22">
        <v>0.05</v>
      </c>
      <c r="V25" s="22">
        <v>0.13</v>
      </c>
      <c r="W25" s="22">
        <v>0.13</v>
      </c>
      <c r="X25" s="22">
        <v>0</v>
      </c>
      <c r="Y25" s="22">
        <v>0</v>
      </c>
      <c r="Z25" s="22">
        <v>0.01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0.09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190.01</v>
      </c>
      <c r="CC25" s="21">
        <v>4.16</v>
      </c>
      <c r="CE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5</v>
      </c>
      <c r="CQ25" s="19">
        <v>0</v>
      </c>
      <c r="CR25" s="19">
        <v>2.52</v>
      </c>
    </row>
    <row r="26" spans="1:96" s="30" customFormat="1" ht="11.4">
      <c r="B26" s="27" t="s">
        <v>107</v>
      </c>
      <c r="C26" s="28"/>
      <c r="D26" s="28">
        <v>27.01</v>
      </c>
      <c r="E26" s="28">
        <v>12.47</v>
      </c>
      <c r="F26" s="28">
        <v>23.91</v>
      </c>
      <c r="G26" s="28">
        <v>12.66</v>
      </c>
      <c r="H26" s="28">
        <v>92</v>
      </c>
      <c r="I26" s="28">
        <v>681.55</v>
      </c>
      <c r="J26" s="29">
        <v>8.74</v>
      </c>
      <c r="K26" s="29">
        <v>7.95</v>
      </c>
      <c r="L26" s="29">
        <v>0</v>
      </c>
      <c r="M26" s="29">
        <v>0</v>
      </c>
      <c r="N26" s="29">
        <v>14.33</v>
      </c>
      <c r="O26" s="29">
        <v>69.48</v>
      </c>
      <c r="P26" s="29">
        <v>8.19</v>
      </c>
      <c r="Q26" s="29">
        <v>0</v>
      </c>
      <c r="R26" s="29">
        <v>0</v>
      </c>
      <c r="S26" s="29">
        <v>0.87</v>
      </c>
      <c r="T26" s="29">
        <v>8</v>
      </c>
      <c r="U26" s="29">
        <v>1051.8599999999999</v>
      </c>
      <c r="V26" s="29">
        <v>1446.95</v>
      </c>
      <c r="W26" s="29">
        <v>101.17</v>
      </c>
      <c r="X26" s="29">
        <v>93.15</v>
      </c>
      <c r="Y26" s="29">
        <v>331.69</v>
      </c>
      <c r="Z26" s="29">
        <v>6.15</v>
      </c>
      <c r="AA26" s="29">
        <v>18.75</v>
      </c>
      <c r="AB26" s="29">
        <v>53.46</v>
      </c>
      <c r="AC26" s="29">
        <v>28.3</v>
      </c>
      <c r="AD26" s="29">
        <v>6.48</v>
      </c>
      <c r="AE26" s="29">
        <v>0.41</v>
      </c>
      <c r="AF26" s="29">
        <v>0.3</v>
      </c>
      <c r="AG26" s="29">
        <v>5.67</v>
      </c>
      <c r="AH26" s="29">
        <v>11.42</v>
      </c>
      <c r="AI26" s="29">
        <v>27.12</v>
      </c>
      <c r="AJ26" s="29">
        <v>0</v>
      </c>
      <c r="AK26" s="29">
        <v>1189.78</v>
      </c>
      <c r="AL26" s="29">
        <v>1048.27</v>
      </c>
      <c r="AM26" s="29">
        <v>1777.41</v>
      </c>
      <c r="AN26" s="29">
        <v>1591.38</v>
      </c>
      <c r="AO26" s="29">
        <v>439.83</v>
      </c>
      <c r="AP26" s="29">
        <v>927.98</v>
      </c>
      <c r="AQ26" s="29">
        <v>289.20999999999998</v>
      </c>
      <c r="AR26" s="29">
        <v>1098.51</v>
      </c>
      <c r="AS26" s="29">
        <v>1181.45</v>
      </c>
      <c r="AT26" s="29">
        <v>1497.01</v>
      </c>
      <c r="AU26" s="29">
        <v>1955.33</v>
      </c>
      <c r="AV26" s="29">
        <v>675.38</v>
      </c>
      <c r="AW26" s="29">
        <v>1065.2</v>
      </c>
      <c r="AX26" s="29">
        <v>4522.8900000000003</v>
      </c>
      <c r="AY26" s="29">
        <v>185.96</v>
      </c>
      <c r="AZ26" s="29">
        <v>1135.43</v>
      </c>
      <c r="BA26" s="29">
        <v>946.09</v>
      </c>
      <c r="BB26" s="29">
        <v>793.45</v>
      </c>
      <c r="BC26" s="29">
        <v>361.64</v>
      </c>
      <c r="BD26" s="29">
        <v>0.1</v>
      </c>
      <c r="BE26" s="29">
        <v>0.04</v>
      </c>
      <c r="BF26" s="29">
        <v>0.02</v>
      </c>
      <c r="BG26" s="29">
        <v>0.05</v>
      </c>
      <c r="BH26" s="29">
        <v>0.06</v>
      </c>
      <c r="BI26" s="29">
        <v>0.28999999999999998</v>
      </c>
      <c r="BJ26" s="29">
        <v>0</v>
      </c>
      <c r="BK26" s="29">
        <v>1.7</v>
      </c>
      <c r="BL26" s="29">
        <v>0</v>
      </c>
      <c r="BM26" s="29">
        <v>0.78</v>
      </c>
      <c r="BN26" s="29">
        <v>0.04</v>
      </c>
      <c r="BO26" s="29">
        <v>0.08</v>
      </c>
      <c r="BP26" s="29">
        <v>0</v>
      </c>
      <c r="BQ26" s="29">
        <v>0.05</v>
      </c>
      <c r="BR26" s="29">
        <v>0.1</v>
      </c>
      <c r="BS26" s="29">
        <v>3.62</v>
      </c>
      <c r="BT26" s="29">
        <v>0</v>
      </c>
      <c r="BU26" s="29">
        <v>0</v>
      </c>
      <c r="BV26" s="29">
        <v>7.01</v>
      </c>
      <c r="BW26" s="29">
        <v>0.05</v>
      </c>
      <c r="BX26" s="29">
        <v>0</v>
      </c>
      <c r="BY26" s="29">
        <v>0</v>
      </c>
      <c r="BZ26" s="29">
        <v>0</v>
      </c>
      <c r="CA26" s="29">
        <v>0</v>
      </c>
      <c r="CB26" s="29">
        <v>654.41999999999996</v>
      </c>
      <c r="CC26" s="28">
        <f>SUM($CC$18:$CC$25)</f>
        <v>105.23000000000002</v>
      </c>
      <c r="CD26" s="30">
        <f>$I$26/$I$53*100</f>
        <v>25.189694234699722</v>
      </c>
      <c r="CE26" s="30">
        <v>27.66</v>
      </c>
      <c r="CG26" s="30">
        <v>152.12</v>
      </c>
      <c r="CH26" s="30">
        <v>83.04</v>
      </c>
      <c r="CI26" s="30">
        <v>117.58</v>
      </c>
      <c r="CJ26" s="30">
        <v>4936.8999999999996</v>
      </c>
      <c r="CK26" s="30">
        <v>2241.52</v>
      </c>
      <c r="CL26" s="30">
        <v>3589.21</v>
      </c>
      <c r="CM26" s="30">
        <v>117.12</v>
      </c>
      <c r="CN26" s="30">
        <v>66.010000000000005</v>
      </c>
      <c r="CO26" s="30">
        <v>91.57</v>
      </c>
      <c r="CP26" s="30">
        <v>6.8</v>
      </c>
      <c r="CQ26" s="30">
        <v>2.2999999999999998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"200"</f>
        <v>200</v>
      </c>
      <c r="D28" s="25">
        <v>1</v>
      </c>
      <c r="E28" s="25">
        <v>0</v>
      </c>
      <c r="F28" s="25">
        <v>0.2</v>
      </c>
      <c r="G28" s="25">
        <v>0</v>
      </c>
      <c r="H28" s="25">
        <v>20.6</v>
      </c>
      <c r="I28" s="25">
        <v>86.48</v>
      </c>
      <c r="J28" s="26">
        <v>0</v>
      </c>
      <c r="K28" s="26">
        <v>0</v>
      </c>
      <c r="L28" s="26">
        <v>0</v>
      </c>
      <c r="M28" s="26">
        <v>0</v>
      </c>
      <c r="N28" s="26">
        <v>19.8</v>
      </c>
      <c r="O28" s="26">
        <v>0.4</v>
      </c>
      <c r="P28" s="26">
        <v>0.4</v>
      </c>
      <c r="Q28" s="26">
        <v>0</v>
      </c>
      <c r="R28" s="26">
        <v>0</v>
      </c>
      <c r="S28" s="26">
        <v>1</v>
      </c>
      <c r="T28" s="26">
        <v>0.6</v>
      </c>
      <c r="U28" s="26">
        <v>12</v>
      </c>
      <c r="V28" s="26">
        <v>240</v>
      </c>
      <c r="W28" s="26">
        <v>14</v>
      </c>
      <c r="X28" s="26">
        <v>8</v>
      </c>
      <c r="Y28" s="26">
        <v>14</v>
      </c>
      <c r="Z28" s="26">
        <v>2.8</v>
      </c>
      <c r="AA28" s="26">
        <v>0</v>
      </c>
      <c r="AB28" s="26">
        <v>0</v>
      </c>
      <c r="AC28" s="26">
        <v>0</v>
      </c>
      <c r="AD28" s="26">
        <v>0.2</v>
      </c>
      <c r="AE28" s="26">
        <v>0.02</v>
      </c>
      <c r="AF28" s="26">
        <v>0.02</v>
      </c>
      <c r="AG28" s="26">
        <v>0.2</v>
      </c>
      <c r="AH28" s="26">
        <v>0.4</v>
      </c>
      <c r="AI28" s="26">
        <v>4</v>
      </c>
      <c r="AJ28" s="26">
        <v>0.4</v>
      </c>
      <c r="AK28" s="26">
        <v>16</v>
      </c>
      <c r="AL28" s="26">
        <v>20</v>
      </c>
      <c r="AM28" s="26">
        <v>28</v>
      </c>
      <c r="AN28" s="26">
        <v>28</v>
      </c>
      <c r="AO28" s="26">
        <v>4</v>
      </c>
      <c r="AP28" s="26">
        <v>16</v>
      </c>
      <c r="AQ28" s="26">
        <v>4</v>
      </c>
      <c r="AR28" s="26">
        <v>14</v>
      </c>
      <c r="AS28" s="26">
        <v>26</v>
      </c>
      <c r="AT28" s="26">
        <v>16</v>
      </c>
      <c r="AU28" s="26">
        <v>116</v>
      </c>
      <c r="AV28" s="26">
        <v>10</v>
      </c>
      <c r="AW28" s="26">
        <v>22</v>
      </c>
      <c r="AX28" s="26">
        <v>64</v>
      </c>
      <c r="AY28" s="26">
        <v>0</v>
      </c>
      <c r="AZ28" s="26">
        <v>20</v>
      </c>
      <c r="BA28" s="26">
        <v>24</v>
      </c>
      <c r="BB28" s="26">
        <v>10</v>
      </c>
      <c r="BC28" s="26">
        <v>8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176.2</v>
      </c>
      <c r="CC28" s="25">
        <v>11.23</v>
      </c>
      <c r="CE28" s="23">
        <v>0</v>
      </c>
      <c r="CG28" s="23">
        <v>2.7</v>
      </c>
      <c r="CH28" s="23">
        <v>2.7</v>
      </c>
      <c r="CI28" s="23">
        <v>2.7</v>
      </c>
      <c r="CJ28" s="23">
        <v>270</v>
      </c>
      <c r="CK28" s="23">
        <v>122.85</v>
      </c>
      <c r="CL28" s="23">
        <v>196.43</v>
      </c>
      <c r="CM28" s="23">
        <v>0.41</v>
      </c>
      <c r="CN28" s="23">
        <v>0.41</v>
      </c>
      <c r="CO28" s="23">
        <v>0.41</v>
      </c>
      <c r="CP28" s="23">
        <v>0</v>
      </c>
      <c r="CQ28" s="23">
        <v>0</v>
      </c>
      <c r="CR28" s="23">
        <v>9.36</v>
      </c>
    </row>
    <row r="29" spans="1:96" s="19" customFormat="1">
      <c r="A29" s="19" t="str">
        <f>"17"</f>
        <v>17</v>
      </c>
      <c r="B29" s="20" t="s">
        <v>110</v>
      </c>
      <c r="C29" s="21" t="str">
        <f>"33"</f>
        <v>33</v>
      </c>
      <c r="D29" s="21">
        <v>1.49</v>
      </c>
      <c r="E29" s="21">
        <v>0</v>
      </c>
      <c r="F29" s="21">
        <v>6.6</v>
      </c>
      <c r="G29" s="21">
        <v>0</v>
      </c>
      <c r="H29" s="21">
        <v>18.48</v>
      </c>
      <c r="I29" s="21">
        <v>135.56400000000002</v>
      </c>
      <c r="J29" s="22">
        <v>0</v>
      </c>
      <c r="K29" s="22">
        <v>0</v>
      </c>
      <c r="L29" s="22">
        <v>0</v>
      </c>
      <c r="M29" s="22">
        <v>0</v>
      </c>
      <c r="N29" s="22">
        <v>18.48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7.0000000000000007E-2</v>
      </c>
      <c r="AE29" s="22">
        <v>0</v>
      </c>
      <c r="AF29" s="22">
        <v>0</v>
      </c>
      <c r="AG29" s="22">
        <v>0</v>
      </c>
      <c r="AH29" s="22">
        <v>0.23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1">
        <v>12.36</v>
      </c>
      <c r="CE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10.3</v>
      </c>
    </row>
    <row r="30" spans="1:96" s="30" customFormat="1" ht="11.4">
      <c r="B30" s="27" t="s">
        <v>111</v>
      </c>
      <c r="C30" s="28"/>
      <c r="D30" s="28">
        <v>2.4900000000000002</v>
      </c>
      <c r="E30" s="28">
        <v>0</v>
      </c>
      <c r="F30" s="28">
        <v>6.8</v>
      </c>
      <c r="G30" s="28">
        <v>0</v>
      </c>
      <c r="H30" s="28">
        <v>39.08</v>
      </c>
      <c r="I30" s="28">
        <v>222.04</v>
      </c>
      <c r="J30" s="29">
        <v>0</v>
      </c>
      <c r="K30" s="29">
        <v>0</v>
      </c>
      <c r="L30" s="29">
        <v>0</v>
      </c>
      <c r="M30" s="29">
        <v>0</v>
      </c>
      <c r="N30" s="29">
        <v>38.28</v>
      </c>
      <c r="O30" s="29">
        <v>0.4</v>
      </c>
      <c r="P30" s="29">
        <v>0.4</v>
      </c>
      <c r="Q30" s="29">
        <v>0</v>
      </c>
      <c r="R30" s="29">
        <v>0</v>
      </c>
      <c r="S30" s="29">
        <v>1</v>
      </c>
      <c r="T30" s="29">
        <v>0.6</v>
      </c>
      <c r="U30" s="29">
        <v>12</v>
      </c>
      <c r="V30" s="29">
        <v>240</v>
      </c>
      <c r="W30" s="29">
        <v>14</v>
      </c>
      <c r="X30" s="29">
        <v>8</v>
      </c>
      <c r="Y30" s="29">
        <v>14</v>
      </c>
      <c r="Z30" s="29">
        <v>2.8</v>
      </c>
      <c r="AA30" s="29">
        <v>0</v>
      </c>
      <c r="AB30" s="29">
        <v>0</v>
      </c>
      <c r="AC30" s="29">
        <v>0</v>
      </c>
      <c r="AD30" s="29">
        <v>0.27</v>
      </c>
      <c r="AE30" s="29">
        <v>0.02</v>
      </c>
      <c r="AF30" s="29">
        <v>0.02</v>
      </c>
      <c r="AG30" s="29">
        <v>0.2</v>
      </c>
      <c r="AH30" s="29">
        <v>0.63</v>
      </c>
      <c r="AI30" s="29">
        <v>4</v>
      </c>
      <c r="AJ30" s="29">
        <v>0.4</v>
      </c>
      <c r="AK30" s="29">
        <v>16</v>
      </c>
      <c r="AL30" s="29">
        <v>20</v>
      </c>
      <c r="AM30" s="29">
        <v>28</v>
      </c>
      <c r="AN30" s="29">
        <v>28</v>
      </c>
      <c r="AO30" s="29">
        <v>4</v>
      </c>
      <c r="AP30" s="29">
        <v>16</v>
      </c>
      <c r="AQ30" s="29">
        <v>4</v>
      </c>
      <c r="AR30" s="29">
        <v>14</v>
      </c>
      <c r="AS30" s="29">
        <v>26</v>
      </c>
      <c r="AT30" s="29">
        <v>16</v>
      </c>
      <c r="AU30" s="29">
        <v>116</v>
      </c>
      <c r="AV30" s="29">
        <v>10</v>
      </c>
      <c r="AW30" s="29">
        <v>22</v>
      </c>
      <c r="AX30" s="29">
        <v>64</v>
      </c>
      <c r="AY30" s="29">
        <v>0</v>
      </c>
      <c r="AZ30" s="29">
        <v>20</v>
      </c>
      <c r="BA30" s="29">
        <v>24</v>
      </c>
      <c r="BB30" s="29">
        <v>10</v>
      </c>
      <c r="BC30" s="29">
        <v>8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176.2</v>
      </c>
      <c r="CC30" s="28">
        <f>SUM($CC$27:$CC$29)</f>
        <v>23.59</v>
      </c>
      <c r="CD30" s="30">
        <f>$I$30/$I$53*100</f>
        <v>8.2064701164591387</v>
      </c>
      <c r="CE30" s="30">
        <v>0</v>
      </c>
      <c r="CG30" s="30">
        <v>2.7</v>
      </c>
      <c r="CH30" s="30">
        <v>2.7</v>
      </c>
      <c r="CI30" s="30">
        <v>2.7</v>
      </c>
      <c r="CJ30" s="30">
        <v>270</v>
      </c>
      <c r="CK30" s="30">
        <v>122.85</v>
      </c>
      <c r="CL30" s="30">
        <v>196.43</v>
      </c>
      <c r="CM30" s="30">
        <v>0.41</v>
      </c>
      <c r="CN30" s="30">
        <v>0.41</v>
      </c>
      <c r="CO30" s="30">
        <v>0.41</v>
      </c>
      <c r="CP30" s="30">
        <v>0</v>
      </c>
      <c r="CQ30" s="30">
        <v>0</v>
      </c>
    </row>
    <row r="31" spans="1:96" s="86" customFormat="1" ht="12.6" customHeight="1">
      <c r="A31" s="86" t="s">
        <v>154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"4/4"</f>
        <v>4/4</v>
      </c>
      <c r="B33" s="24" t="s">
        <v>93</v>
      </c>
      <c r="C33" s="25" t="str">
        <f>"230"</f>
        <v>230</v>
      </c>
      <c r="D33" s="25">
        <v>3.44</v>
      </c>
      <c r="E33" s="25">
        <v>3.38</v>
      </c>
      <c r="F33" s="25">
        <v>6.95</v>
      </c>
      <c r="G33" s="25">
        <v>0</v>
      </c>
      <c r="H33" s="25">
        <v>9.84</v>
      </c>
      <c r="I33" s="25">
        <v>112.84675609999999</v>
      </c>
      <c r="J33" s="26">
        <v>5.01</v>
      </c>
      <c r="K33" s="26">
        <v>0.13</v>
      </c>
      <c r="L33" s="26">
        <v>0</v>
      </c>
      <c r="M33" s="26">
        <v>0</v>
      </c>
      <c r="N33" s="26">
        <v>9.19</v>
      </c>
      <c r="O33" s="26">
        <v>0</v>
      </c>
      <c r="P33" s="26">
        <v>0.65</v>
      </c>
      <c r="Q33" s="26">
        <v>0</v>
      </c>
      <c r="R33" s="26">
        <v>0</v>
      </c>
      <c r="S33" s="26">
        <v>0.12</v>
      </c>
      <c r="T33" s="26">
        <v>2.2599999999999998</v>
      </c>
      <c r="U33" s="26">
        <v>505.64</v>
      </c>
      <c r="V33" s="26">
        <v>197.65</v>
      </c>
      <c r="W33" s="26">
        <v>142.08000000000001</v>
      </c>
      <c r="X33" s="26">
        <v>16.829999999999998</v>
      </c>
      <c r="Y33" s="26">
        <v>98.1</v>
      </c>
      <c r="Z33" s="26">
        <v>0.21</v>
      </c>
      <c r="AA33" s="26">
        <v>27.6</v>
      </c>
      <c r="AB33" s="26">
        <v>23</v>
      </c>
      <c r="AC33" s="26">
        <v>51.18</v>
      </c>
      <c r="AD33" s="26">
        <v>0.06</v>
      </c>
      <c r="AE33" s="26">
        <v>0.04</v>
      </c>
      <c r="AF33" s="26">
        <v>0.15</v>
      </c>
      <c r="AG33" s="26">
        <v>0.17</v>
      </c>
      <c r="AH33" s="26">
        <v>0.93</v>
      </c>
      <c r="AI33" s="26">
        <v>3.08</v>
      </c>
      <c r="AJ33" s="26">
        <v>0</v>
      </c>
      <c r="AK33" s="26">
        <v>178.48</v>
      </c>
      <c r="AL33" s="26">
        <v>176.27</v>
      </c>
      <c r="AM33" s="26">
        <v>302.48</v>
      </c>
      <c r="AN33" s="26">
        <v>242.43</v>
      </c>
      <c r="AO33" s="26">
        <v>80.91</v>
      </c>
      <c r="AP33" s="26">
        <v>143.08000000000001</v>
      </c>
      <c r="AQ33" s="26">
        <v>48.81</v>
      </c>
      <c r="AR33" s="26">
        <v>160.1</v>
      </c>
      <c r="AS33" s="26">
        <v>1.96</v>
      </c>
      <c r="AT33" s="26">
        <v>1.42</v>
      </c>
      <c r="AU33" s="26">
        <v>3.1</v>
      </c>
      <c r="AV33" s="26">
        <v>1.9</v>
      </c>
      <c r="AW33" s="26">
        <v>1.3</v>
      </c>
      <c r="AX33" s="26">
        <v>7.74</v>
      </c>
      <c r="AY33" s="26">
        <v>0</v>
      </c>
      <c r="AZ33" s="26">
        <v>2.6</v>
      </c>
      <c r="BA33" s="26">
        <v>2.93</v>
      </c>
      <c r="BB33" s="26">
        <v>201.18</v>
      </c>
      <c r="BC33" s="26">
        <v>28.65</v>
      </c>
      <c r="BD33" s="26">
        <v>0.14000000000000001</v>
      </c>
      <c r="BE33" s="26">
        <v>0.06</v>
      </c>
      <c r="BF33" s="26">
        <v>0.03</v>
      </c>
      <c r="BG33" s="26">
        <v>0.08</v>
      </c>
      <c r="BH33" s="26">
        <v>0.09</v>
      </c>
      <c r="BI33" s="26">
        <v>0.4</v>
      </c>
      <c r="BJ33" s="26">
        <v>0</v>
      </c>
      <c r="BK33" s="26">
        <v>1.1200000000000001</v>
      </c>
      <c r="BL33" s="26">
        <v>0</v>
      </c>
      <c r="BM33" s="26">
        <v>0.35</v>
      </c>
      <c r="BN33" s="26">
        <v>0</v>
      </c>
      <c r="BO33" s="26">
        <v>0</v>
      </c>
      <c r="BP33" s="26">
        <v>0</v>
      </c>
      <c r="BQ33" s="26">
        <v>0.08</v>
      </c>
      <c r="BR33" s="26">
        <v>0.12</v>
      </c>
      <c r="BS33" s="26">
        <v>0.92</v>
      </c>
      <c r="BT33" s="26">
        <v>0</v>
      </c>
      <c r="BU33" s="26">
        <v>0</v>
      </c>
      <c r="BV33" s="26">
        <v>0.06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232.91</v>
      </c>
      <c r="CC33" s="25">
        <v>23.62</v>
      </c>
      <c r="CE33" s="23">
        <v>31.43</v>
      </c>
      <c r="CG33" s="23">
        <v>43.2</v>
      </c>
      <c r="CH33" s="23">
        <v>23.05</v>
      </c>
      <c r="CI33" s="23">
        <v>33.119999999999997</v>
      </c>
      <c r="CJ33" s="23">
        <v>957.33</v>
      </c>
      <c r="CK33" s="23">
        <v>452.51</v>
      </c>
      <c r="CL33" s="23">
        <v>704.92</v>
      </c>
      <c r="CM33" s="23">
        <v>25.6</v>
      </c>
      <c r="CN33" s="23">
        <v>16.64</v>
      </c>
      <c r="CO33" s="23">
        <v>21.12</v>
      </c>
      <c r="CP33" s="23">
        <v>4.5999999999999996</v>
      </c>
      <c r="CQ33" s="23">
        <v>1.1499999999999999</v>
      </c>
      <c r="CR33" s="23">
        <v>14.32</v>
      </c>
    </row>
    <row r="34" spans="1:96" s="23" customFormat="1">
      <c r="A34" s="23" t="str">
        <f>"1/6"</f>
        <v>1/6</v>
      </c>
      <c r="B34" s="24" t="s">
        <v>94</v>
      </c>
      <c r="C34" s="25" t="str">
        <f>"40"</f>
        <v>40</v>
      </c>
      <c r="D34" s="25">
        <v>5.08</v>
      </c>
      <c r="E34" s="25">
        <v>5.08</v>
      </c>
      <c r="F34" s="25">
        <v>4.5999999999999996</v>
      </c>
      <c r="G34" s="25">
        <v>0</v>
      </c>
      <c r="H34" s="25">
        <v>0.28000000000000003</v>
      </c>
      <c r="I34" s="25">
        <v>62.783999999999999</v>
      </c>
      <c r="J34" s="26">
        <v>1.2</v>
      </c>
      <c r="K34" s="26">
        <v>0</v>
      </c>
      <c r="L34" s="26">
        <v>0</v>
      </c>
      <c r="M34" s="26">
        <v>0</v>
      </c>
      <c r="N34" s="26">
        <v>0.28000000000000003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0.4</v>
      </c>
      <c r="U34" s="26">
        <v>53.6</v>
      </c>
      <c r="V34" s="26">
        <v>56</v>
      </c>
      <c r="W34" s="26">
        <v>22</v>
      </c>
      <c r="X34" s="26">
        <v>4.8</v>
      </c>
      <c r="Y34" s="26">
        <v>76.8</v>
      </c>
      <c r="Z34" s="26">
        <v>1</v>
      </c>
      <c r="AA34" s="26">
        <v>100</v>
      </c>
      <c r="AB34" s="26">
        <v>24</v>
      </c>
      <c r="AC34" s="26">
        <v>104</v>
      </c>
      <c r="AD34" s="26">
        <v>0.24</v>
      </c>
      <c r="AE34" s="26">
        <v>0.03</v>
      </c>
      <c r="AF34" s="26">
        <v>0.18</v>
      </c>
      <c r="AG34" s="26">
        <v>0.08</v>
      </c>
      <c r="AH34" s="26">
        <v>1.44</v>
      </c>
      <c r="AI34" s="26">
        <v>0</v>
      </c>
      <c r="AJ34" s="26">
        <v>0</v>
      </c>
      <c r="AK34" s="26">
        <v>308.8</v>
      </c>
      <c r="AL34" s="26">
        <v>238.8</v>
      </c>
      <c r="AM34" s="26">
        <v>432.4</v>
      </c>
      <c r="AN34" s="26">
        <v>361.2</v>
      </c>
      <c r="AO34" s="26">
        <v>169.6</v>
      </c>
      <c r="AP34" s="26">
        <v>244</v>
      </c>
      <c r="AQ34" s="26">
        <v>81.599999999999994</v>
      </c>
      <c r="AR34" s="26">
        <v>260.8</v>
      </c>
      <c r="AS34" s="26">
        <v>284</v>
      </c>
      <c r="AT34" s="26">
        <v>314.8</v>
      </c>
      <c r="AU34" s="26">
        <v>491.6</v>
      </c>
      <c r="AV34" s="26">
        <v>136</v>
      </c>
      <c r="AW34" s="26">
        <v>166.4</v>
      </c>
      <c r="AX34" s="26">
        <v>709.2</v>
      </c>
      <c r="AY34" s="26">
        <v>5.6</v>
      </c>
      <c r="AZ34" s="26">
        <v>158.4</v>
      </c>
      <c r="BA34" s="26">
        <v>371.2</v>
      </c>
      <c r="BB34" s="26">
        <v>190.4</v>
      </c>
      <c r="BC34" s="26">
        <v>117.2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29.64</v>
      </c>
      <c r="CC34" s="25">
        <v>15.84</v>
      </c>
      <c r="CE34" s="23">
        <v>104</v>
      </c>
      <c r="CG34" s="23">
        <v>5.65</v>
      </c>
      <c r="CH34" s="23">
        <v>4.75</v>
      </c>
      <c r="CI34" s="23">
        <v>5.2</v>
      </c>
      <c r="CJ34" s="23">
        <v>810</v>
      </c>
      <c r="CK34" s="23">
        <v>517.5</v>
      </c>
      <c r="CL34" s="23">
        <v>663.75</v>
      </c>
      <c r="CM34" s="23">
        <v>2.5</v>
      </c>
      <c r="CN34" s="23">
        <v>1.75</v>
      </c>
      <c r="CO34" s="23">
        <v>2.13</v>
      </c>
      <c r="CP34" s="23">
        <v>0</v>
      </c>
      <c r="CQ34" s="23">
        <v>0</v>
      </c>
      <c r="CR34" s="23">
        <v>9.6</v>
      </c>
    </row>
    <row r="35" spans="1:96" s="23" customFormat="1">
      <c r="A35" s="23" t="str">
        <f>"4/13"</f>
        <v>4/13</v>
      </c>
      <c r="B35" s="24" t="s">
        <v>95</v>
      </c>
      <c r="C35" s="25" t="str">
        <f>"20"</f>
        <v>20</v>
      </c>
      <c r="D35" s="25">
        <v>4.6399999999999997</v>
      </c>
      <c r="E35" s="25"/>
      <c r="F35" s="25">
        <v>5.9</v>
      </c>
      <c r="G35" s="25">
        <v>0</v>
      </c>
      <c r="H35" s="25">
        <v>0</v>
      </c>
      <c r="I35" s="25">
        <v>72.86</v>
      </c>
      <c r="J35" s="26">
        <v>3.18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0.4</v>
      </c>
      <c r="T35" s="26">
        <v>0.86</v>
      </c>
      <c r="U35" s="26">
        <v>162</v>
      </c>
      <c r="V35" s="26">
        <v>17.600000000000001</v>
      </c>
      <c r="W35" s="26">
        <v>176</v>
      </c>
      <c r="X35" s="26">
        <v>7</v>
      </c>
      <c r="Y35" s="26">
        <v>100</v>
      </c>
      <c r="Z35" s="26">
        <v>0.2</v>
      </c>
      <c r="AA35" s="26">
        <v>52</v>
      </c>
      <c r="AB35" s="26">
        <v>34</v>
      </c>
      <c r="AC35" s="26">
        <v>57.6</v>
      </c>
      <c r="AD35" s="26">
        <v>0.1</v>
      </c>
      <c r="AE35" s="26">
        <v>0.01</v>
      </c>
      <c r="AF35" s="26">
        <v>0.06</v>
      </c>
      <c r="AG35" s="26">
        <v>0.04</v>
      </c>
      <c r="AH35" s="26">
        <v>1.22</v>
      </c>
      <c r="AI35" s="26">
        <v>0.14000000000000001</v>
      </c>
      <c r="AJ35" s="26">
        <v>0</v>
      </c>
      <c r="AK35" s="26">
        <v>338</v>
      </c>
      <c r="AL35" s="26">
        <v>194</v>
      </c>
      <c r="AM35" s="26">
        <v>386</v>
      </c>
      <c r="AN35" s="26">
        <v>306</v>
      </c>
      <c r="AO35" s="26">
        <v>108</v>
      </c>
      <c r="AP35" s="26">
        <v>184</v>
      </c>
      <c r="AQ35" s="26">
        <v>132</v>
      </c>
      <c r="AR35" s="26">
        <v>244</v>
      </c>
      <c r="AS35" s="26">
        <v>120</v>
      </c>
      <c r="AT35" s="26">
        <v>142</v>
      </c>
      <c r="AU35" s="26">
        <v>270</v>
      </c>
      <c r="AV35" s="26">
        <v>298</v>
      </c>
      <c r="AW35" s="26">
        <v>76</v>
      </c>
      <c r="AX35" s="26">
        <v>920</v>
      </c>
      <c r="AY35" s="26">
        <v>0</v>
      </c>
      <c r="AZ35" s="26">
        <v>464</v>
      </c>
      <c r="BA35" s="26">
        <v>240</v>
      </c>
      <c r="BB35" s="26">
        <v>270</v>
      </c>
      <c r="BC35" s="26">
        <v>42</v>
      </c>
      <c r="BD35" s="26">
        <v>0</v>
      </c>
      <c r="BE35" s="26">
        <v>0.02</v>
      </c>
      <c r="BF35" s="26">
        <v>0.08</v>
      </c>
      <c r="BG35" s="26">
        <v>0.25</v>
      </c>
      <c r="BH35" s="26">
        <v>0.23</v>
      </c>
      <c r="BI35" s="26">
        <v>0.48</v>
      </c>
      <c r="BJ35" s="26">
        <v>0.06</v>
      </c>
      <c r="BK35" s="26">
        <v>1.24</v>
      </c>
      <c r="BL35" s="26">
        <v>0.04</v>
      </c>
      <c r="BM35" s="26">
        <v>0.68</v>
      </c>
      <c r="BN35" s="26">
        <v>0.04</v>
      </c>
      <c r="BO35" s="26">
        <v>0</v>
      </c>
      <c r="BP35" s="26">
        <v>0</v>
      </c>
      <c r="BQ35" s="26">
        <v>0.08</v>
      </c>
      <c r="BR35" s="26">
        <v>0.1</v>
      </c>
      <c r="BS35" s="26">
        <v>1.35</v>
      </c>
      <c r="BT35" s="26">
        <v>0</v>
      </c>
      <c r="BU35" s="26">
        <v>0</v>
      </c>
      <c r="BV35" s="26">
        <v>0.14000000000000001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8.1999999999999993</v>
      </c>
      <c r="CC35" s="25">
        <v>17.420000000000002</v>
      </c>
      <c r="CE35" s="23">
        <v>57.67</v>
      </c>
      <c r="CG35" s="23">
        <v>0</v>
      </c>
      <c r="CH35" s="23">
        <v>0</v>
      </c>
      <c r="CI35" s="23">
        <v>0</v>
      </c>
      <c r="CJ35" s="23">
        <v>500</v>
      </c>
      <c r="CK35" s="23">
        <v>370</v>
      </c>
      <c r="CL35" s="23">
        <v>435</v>
      </c>
      <c r="CM35" s="23">
        <v>1.53</v>
      </c>
      <c r="CN35" s="23">
        <v>0.97</v>
      </c>
      <c r="CO35" s="23">
        <v>1.25</v>
      </c>
      <c r="CP35" s="23">
        <v>0</v>
      </c>
      <c r="CQ35" s="23">
        <v>0</v>
      </c>
      <c r="CR35" s="23">
        <v>10.56</v>
      </c>
    </row>
    <row r="36" spans="1:96" s="23" customFormat="1">
      <c r="A36" s="23" t="str">
        <f>"10"</f>
        <v>10</v>
      </c>
      <c r="B36" s="24" t="s">
        <v>96</v>
      </c>
      <c r="C36" s="25" t="str">
        <f>"10"</f>
        <v>10</v>
      </c>
      <c r="D36" s="25">
        <v>0.08</v>
      </c>
      <c r="E36" s="25">
        <v>0.08</v>
      </c>
      <c r="F36" s="25">
        <v>7.25</v>
      </c>
      <c r="G36" s="25">
        <v>0</v>
      </c>
      <c r="H36" s="25">
        <v>0.13</v>
      </c>
      <c r="I36" s="25">
        <v>66.063999999999993</v>
      </c>
      <c r="J36" s="26">
        <v>4.71</v>
      </c>
      <c r="K36" s="26">
        <v>0.22</v>
      </c>
      <c r="L36" s="26">
        <v>0</v>
      </c>
      <c r="M36" s="26">
        <v>0</v>
      </c>
      <c r="N36" s="26">
        <v>0.13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0.14000000000000001</v>
      </c>
      <c r="U36" s="26">
        <v>1.5</v>
      </c>
      <c r="V36" s="26">
        <v>3</v>
      </c>
      <c r="W36" s="26">
        <v>2.4</v>
      </c>
      <c r="X36" s="26">
        <v>0</v>
      </c>
      <c r="Y36" s="26">
        <v>3</v>
      </c>
      <c r="Z36" s="26">
        <v>0.02</v>
      </c>
      <c r="AA36" s="26">
        <v>40</v>
      </c>
      <c r="AB36" s="26">
        <v>30</v>
      </c>
      <c r="AC36" s="26">
        <v>45</v>
      </c>
      <c r="AD36" s="26">
        <v>0.1</v>
      </c>
      <c r="AE36" s="26">
        <v>0</v>
      </c>
      <c r="AF36" s="26">
        <v>0.01</v>
      </c>
      <c r="AG36" s="26">
        <v>0.01</v>
      </c>
      <c r="AH36" s="26">
        <v>0.02</v>
      </c>
      <c r="AI36" s="26">
        <v>0</v>
      </c>
      <c r="AJ36" s="26">
        <v>0</v>
      </c>
      <c r="AK36" s="26">
        <v>4.2</v>
      </c>
      <c r="AL36" s="26">
        <v>4.0999999999999996</v>
      </c>
      <c r="AM36" s="26">
        <v>7.6</v>
      </c>
      <c r="AN36" s="26">
        <v>4.5</v>
      </c>
      <c r="AO36" s="26">
        <v>1.7</v>
      </c>
      <c r="AP36" s="26">
        <v>4.7</v>
      </c>
      <c r="AQ36" s="26">
        <v>4.3</v>
      </c>
      <c r="AR36" s="26">
        <v>4.2</v>
      </c>
      <c r="AS36" s="26">
        <v>3.6</v>
      </c>
      <c r="AT36" s="26">
        <v>2.6</v>
      </c>
      <c r="AU36" s="26">
        <v>5.7</v>
      </c>
      <c r="AV36" s="26">
        <v>3.5</v>
      </c>
      <c r="AW36" s="26">
        <v>2.4</v>
      </c>
      <c r="AX36" s="26">
        <v>14.2</v>
      </c>
      <c r="AY36" s="26">
        <v>0</v>
      </c>
      <c r="AZ36" s="26">
        <v>4.8</v>
      </c>
      <c r="BA36" s="26">
        <v>5.4</v>
      </c>
      <c r="BB36" s="26">
        <v>4.2</v>
      </c>
      <c r="BC36" s="26">
        <v>1</v>
      </c>
      <c r="BD36" s="26">
        <v>0.27</v>
      </c>
      <c r="BE36" s="26">
        <v>0.12</v>
      </c>
      <c r="BF36" s="26">
        <v>7.0000000000000007E-2</v>
      </c>
      <c r="BG36" s="26">
        <v>0.15</v>
      </c>
      <c r="BH36" s="26">
        <v>0.17</v>
      </c>
      <c r="BI36" s="26">
        <v>0.79</v>
      </c>
      <c r="BJ36" s="26">
        <v>0</v>
      </c>
      <c r="BK36" s="26">
        <v>2.21</v>
      </c>
      <c r="BL36" s="26">
        <v>0</v>
      </c>
      <c r="BM36" s="26">
        <v>0.68</v>
      </c>
      <c r="BN36" s="26">
        <v>0</v>
      </c>
      <c r="BO36" s="26">
        <v>0</v>
      </c>
      <c r="BP36" s="26">
        <v>0</v>
      </c>
      <c r="BQ36" s="26">
        <v>0.15</v>
      </c>
      <c r="BR36" s="26">
        <v>0.23</v>
      </c>
      <c r="BS36" s="26">
        <v>1.8</v>
      </c>
      <c r="BT36" s="26">
        <v>0</v>
      </c>
      <c r="BU36" s="26">
        <v>0</v>
      </c>
      <c r="BV36" s="26">
        <v>0.09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2.5</v>
      </c>
      <c r="CC36" s="25">
        <v>12.83</v>
      </c>
      <c r="CE36" s="23">
        <v>45</v>
      </c>
      <c r="CG36" s="23">
        <v>0.4</v>
      </c>
      <c r="CH36" s="23">
        <v>0.1</v>
      </c>
      <c r="CI36" s="23">
        <v>0.25</v>
      </c>
      <c r="CJ36" s="23">
        <v>20</v>
      </c>
      <c r="CK36" s="23">
        <v>8.1999999999999993</v>
      </c>
      <c r="CL36" s="23">
        <v>14.1</v>
      </c>
      <c r="CM36" s="23">
        <v>1.71</v>
      </c>
      <c r="CN36" s="23">
        <v>0.87</v>
      </c>
      <c r="CO36" s="23">
        <v>1.29</v>
      </c>
      <c r="CP36" s="23">
        <v>0</v>
      </c>
      <c r="CQ36" s="23">
        <v>0</v>
      </c>
      <c r="CR36" s="23">
        <v>7.78</v>
      </c>
    </row>
    <row r="37" spans="1:96" s="23" customFormat="1">
      <c r="A37" s="23" t="str">
        <f>"2"</f>
        <v>2</v>
      </c>
      <c r="B37" s="24" t="s">
        <v>97</v>
      </c>
      <c r="C37" s="25" t="str">
        <f>"50"</f>
        <v>50</v>
      </c>
      <c r="D37" s="25">
        <v>3.31</v>
      </c>
      <c r="E37" s="25">
        <v>0</v>
      </c>
      <c r="F37" s="25">
        <v>0.33</v>
      </c>
      <c r="G37" s="25">
        <v>0.33</v>
      </c>
      <c r="H37" s="25">
        <v>23.45</v>
      </c>
      <c r="I37" s="25">
        <v>111.95049999999999</v>
      </c>
      <c r="J37" s="26">
        <v>0</v>
      </c>
      <c r="K37" s="26">
        <v>0</v>
      </c>
      <c r="L37" s="26">
        <v>0</v>
      </c>
      <c r="M37" s="26">
        <v>0</v>
      </c>
      <c r="N37" s="26">
        <v>0.55000000000000004</v>
      </c>
      <c r="O37" s="26">
        <v>22.8</v>
      </c>
      <c r="P37" s="26">
        <v>0.1</v>
      </c>
      <c r="Q37" s="26">
        <v>0</v>
      </c>
      <c r="R37" s="26">
        <v>0</v>
      </c>
      <c r="S37" s="26">
        <v>0</v>
      </c>
      <c r="T37" s="26">
        <v>0.9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159.65</v>
      </c>
      <c r="AL37" s="26">
        <v>166.17</v>
      </c>
      <c r="AM37" s="26">
        <v>254.48</v>
      </c>
      <c r="AN37" s="26">
        <v>84.39</v>
      </c>
      <c r="AO37" s="26">
        <v>50.03</v>
      </c>
      <c r="AP37" s="26">
        <v>100.05</v>
      </c>
      <c r="AQ37" s="26">
        <v>37.85</v>
      </c>
      <c r="AR37" s="26">
        <v>180.96</v>
      </c>
      <c r="AS37" s="26">
        <v>112.23</v>
      </c>
      <c r="AT37" s="26">
        <v>156.6</v>
      </c>
      <c r="AU37" s="26">
        <v>129.19999999999999</v>
      </c>
      <c r="AV37" s="26">
        <v>67.86</v>
      </c>
      <c r="AW37" s="26">
        <v>120.06</v>
      </c>
      <c r="AX37" s="26">
        <v>1003.98</v>
      </c>
      <c r="AY37" s="26">
        <v>0</v>
      </c>
      <c r="AZ37" s="26">
        <v>327.12</v>
      </c>
      <c r="BA37" s="26">
        <v>142.25</v>
      </c>
      <c r="BB37" s="26">
        <v>94.4</v>
      </c>
      <c r="BC37" s="26">
        <v>74.819999999999993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0.04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0.03</v>
      </c>
      <c r="BT37" s="26">
        <v>0</v>
      </c>
      <c r="BU37" s="26">
        <v>0</v>
      </c>
      <c r="BV37" s="26">
        <v>0.14000000000000001</v>
      </c>
      <c r="BW37" s="26">
        <v>0.01</v>
      </c>
      <c r="BX37" s="26">
        <v>0</v>
      </c>
      <c r="BY37" s="26">
        <v>0</v>
      </c>
      <c r="BZ37" s="26">
        <v>0</v>
      </c>
      <c r="CA37" s="26">
        <v>0</v>
      </c>
      <c r="CB37" s="26">
        <v>19.55</v>
      </c>
      <c r="CC37" s="25">
        <v>3.27</v>
      </c>
      <c r="CE37" s="23">
        <v>0</v>
      </c>
      <c r="CG37" s="23">
        <v>0</v>
      </c>
      <c r="CH37" s="23">
        <v>0</v>
      </c>
      <c r="CI37" s="23">
        <v>0</v>
      </c>
      <c r="CJ37" s="23">
        <v>802.15</v>
      </c>
      <c r="CK37" s="23">
        <v>309.04000000000002</v>
      </c>
      <c r="CL37" s="23">
        <v>555.6</v>
      </c>
      <c r="CM37" s="23">
        <v>6.42</v>
      </c>
      <c r="CN37" s="23">
        <v>6.42</v>
      </c>
      <c r="CO37" s="23">
        <v>6.42</v>
      </c>
      <c r="CP37" s="23">
        <v>0</v>
      </c>
      <c r="CQ37" s="23">
        <v>0</v>
      </c>
      <c r="CR37" s="23">
        <v>2.73</v>
      </c>
    </row>
    <row r="38" spans="1:96" s="19" customFormat="1">
      <c r="A38" s="19" t="str">
        <f>"27/10"</f>
        <v>27/10</v>
      </c>
      <c r="B38" s="20" t="s">
        <v>98</v>
      </c>
      <c r="C38" s="21" t="str">
        <f>"200"</f>
        <v>200</v>
      </c>
      <c r="D38" s="21">
        <v>0.1</v>
      </c>
      <c r="E38" s="21">
        <v>0</v>
      </c>
      <c r="F38" s="21">
        <v>0.02</v>
      </c>
      <c r="G38" s="21">
        <v>0.02</v>
      </c>
      <c r="H38" s="21">
        <v>5.94</v>
      </c>
      <c r="I38" s="21">
        <v>23.095202</v>
      </c>
      <c r="J38" s="22">
        <v>0</v>
      </c>
      <c r="K38" s="22">
        <v>0</v>
      </c>
      <c r="L38" s="22">
        <v>0</v>
      </c>
      <c r="M38" s="22">
        <v>0</v>
      </c>
      <c r="N38" s="22">
        <v>5.89</v>
      </c>
      <c r="O38" s="22">
        <v>0</v>
      </c>
      <c r="P38" s="22">
        <v>0.05</v>
      </c>
      <c r="Q38" s="22">
        <v>0</v>
      </c>
      <c r="R38" s="22">
        <v>0</v>
      </c>
      <c r="S38" s="22">
        <v>0</v>
      </c>
      <c r="T38" s="22">
        <v>0.03</v>
      </c>
      <c r="U38" s="22">
        <v>0.06</v>
      </c>
      <c r="V38" s="22">
        <v>0.18</v>
      </c>
      <c r="W38" s="22">
        <v>0.17</v>
      </c>
      <c r="X38" s="22">
        <v>0</v>
      </c>
      <c r="Y38" s="22">
        <v>0</v>
      </c>
      <c r="Z38" s="22">
        <v>0.02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200.05</v>
      </c>
      <c r="CC38" s="21">
        <v>1.21</v>
      </c>
      <c r="CE38" s="19">
        <v>0</v>
      </c>
      <c r="CG38" s="19">
        <v>0.6</v>
      </c>
      <c r="CH38" s="19">
        <v>0.6</v>
      </c>
      <c r="CI38" s="19">
        <v>0.6</v>
      </c>
      <c r="CJ38" s="19">
        <v>60</v>
      </c>
      <c r="CK38" s="19">
        <v>24.6</v>
      </c>
      <c r="CL38" s="19">
        <v>42.3</v>
      </c>
      <c r="CM38" s="19">
        <v>6.54</v>
      </c>
      <c r="CN38" s="19">
        <v>3.84</v>
      </c>
      <c r="CO38" s="19">
        <v>5.19</v>
      </c>
      <c r="CP38" s="19">
        <v>6</v>
      </c>
      <c r="CQ38" s="19">
        <v>0</v>
      </c>
      <c r="CR38" s="19">
        <v>0.73</v>
      </c>
    </row>
    <row r="39" spans="1:96" s="30" customFormat="1" ht="11.4">
      <c r="B39" s="27" t="s">
        <v>113</v>
      </c>
      <c r="C39" s="28"/>
      <c r="D39" s="28">
        <v>16.64</v>
      </c>
      <c r="E39" s="28">
        <v>13.18</v>
      </c>
      <c r="F39" s="28">
        <v>25.05</v>
      </c>
      <c r="G39" s="28">
        <v>0.35</v>
      </c>
      <c r="H39" s="28">
        <v>39.64</v>
      </c>
      <c r="I39" s="28">
        <v>449.6</v>
      </c>
      <c r="J39" s="29">
        <v>14.1</v>
      </c>
      <c r="K39" s="29">
        <v>0.35</v>
      </c>
      <c r="L39" s="29">
        <v>0</v>
      </c>
      <c r="M39" s="29">
        <v>0</v>
      </c>
      <c r="N39" s="29">
        <v>16.04</v>
      </c>
      <c r="O39" s="29">
        <v>22.8</v>
      </c>
      <c r="P39" s="29">
        <v>0.8</v>
      </c>
      <c r="Q39" s="29">
        <v>0</v>
      </c>
      <c r="R39" s="29">
        <v>0</v>
      </c>
      <c r="S39" s="29">
        <v>0.52</v>
      </c>
      <c r="T39" s="29">
        <v>4.5999999999999996</v>
      </c>
      <c r="U39" s="29">
        <v>722.8</v>
      </c>
      <c r="V39" s="29">
        <v>274.43</v>
      </c>
      <c r="W39" s="29">
        <v>342.66</v>
      </c>
      <c r="X39" s="29">
        <v>28.63</v>
      </c>
      <c r="Y39" s="29">
        <v>277.89999999999998</v>
      </c>
      <c r="Z39" s="29">
        <v>1.45</v>
      </c>
      <c r="AA39" s="29">
        <v>219.6</v>
      </c>
      <c r="AB39" s="29">
        <v>111</v>
      </c>
      <c r="AC39" s="29">
        <v>257.77999999999997</v>
      </c>
      <c r="AD39" s="29">
        <v>0.5</v>
      </c>
      <c r="AE39" s="29">
        <v>0.08</v>
      </c>
      <c r="AF39" s="29">
        <v>0.4</v>
      </c>
      <c r="AG39" s="29">
        <v>0.3</v>
      </c>
      <c r="AH39" s="29">
        <v>3.61</v>
      </c>
      <c r="AI39" s="29">
        <v>3.22</v>
      </c>
      <c r="AJ39" s="29">
        <v>0</v>
      </c>
      <c r="AK39" s="29">
        <v>989.13</v>
      </c>
      <c r="AL39" s="29">
        <v>779.34</v>
      </c>
      <c r="AM39" s="29">
        <v>1382.95</v>
      </c>
      <c r="AN39" s="29">
        <v>998.52</v>
      </c>
      <c r="AO39" s="29">
        <v>410.24</v>
      </c>
      <c r="AP39" s="29">
        <v>675.83</v>
      </c>
      <c r="AQ39" s="29">
        <v>304.55</v>
      </c>
      <c r="AR39" s="29">
        <v>850.06</v>
      </c>
      <c r="AS39" s="29">
        <v>521.79</v>
      </c>
      <c r="AT39" s="29">
        <v>617.41999999999996</v>
      </c>
      <c r="AU39" s="29">
        <v>899.59</v>
      </c>
      <c r="AV39" s="29">
        <v>507.26</v>
      </c>
      <c r="AW39" s="29">
        <v>366.16</v>
      </c>
      <c r="AX39" s="29">
        <v>2655.12</v>
      </c>
      <c r="AY39" s="29">
        <v>5.6</v>
      </c>
      <c r="AZ39" s="29">
        <v>956.92</v>
      </c>
      <c r="BA39" s="29">
        <v>761.77</v>
      </c>
      <c r="BB39" s="29">
        <v>760.17</v>
      </c>
      <c r="BC39" s="29">
        <v>263.67</v>
      </c>
      <c r="BD39" s="29">
        <v>0.41</v>
      </c>
      <c r="BE39" s="29">
        <v>0.21</v>
      </c>
      <c r="BF39" s="29">
        <v>0.18</v>
      </c>
      <c r="BG39" s="29">
        <v>0.48</v>
      </c>
      <c r="BH39" s="29">
        <v>0.49</v>
      </c>
      <c r="BI39" s="29">
        <v>1.68</v>
      </c>
      <c r="BJ39" s="29">
        <v>0.06</v>
      </c>
      <c r="BK39" s="29">
        <v>4.6100000000000003</v>
      </c>
      <c r="BL39" s="29">
        <v>0.04</v>
      </c>
      <c r="BM39" s="29">
        <v>1.71</v>
      </c>
      <c r="BN39" s="29">
        <v>0.04</v>
      </c>
      <c r="BO39" s="29">
        <v>0</v>
      </c>
      <c r="BP39" s="29">
        <v>0</v>
      </c>
      <c r="BQ39" s="29">
        <v>0.31</v>
      </c>
      <c r="BR39" s="29">
        <v>0.45</v>
      </c>
      <c r="BS39" s="29">
        <v>4.0999999999999996</v>
      </c>
      <c r="BT39" s="29">
        <v>0</v>
      </c>
      <c r="BU39" s="29">
        <v>0</v>
      </c>
      <c r="BV39" s="29">
        <v>0.42</v>
      </c>
      <c r="BW39" s="29">
        <v>0.03</v>
      </c>
      <c r="BX39" s="29">
        <v>0</v>
      </c>
      <c r="BY39" s="29">
        <v>0</v>
      </c>
      <c r="BZ39" s="29">
        <v>0</v>
      </c>
      <c r="CA39" s="29">
        <v>0</v>
      </c>
      <c r="CB39" s="29">
        <v>492.85</v>
      </c>
      <c r="CC39" s="28">
        <f>SUM($CC$32:$CC$38)</f>
        <v>74.19</v>
      </c>
      <c r="CD39" s="30">
        <f>$I$39/$I$53*100</f>
        <v>16.616956243739995</v>
      </c>
      <c r="CE39" s="30">
        <v>238.1</v>
      </c>
      <c r="CG39" s="30">
        <v>49.85</v>
      </c>
      <c r="CH39" s="30">
        <v>28.5</v>
      </c>
      <c r="CI39" s="30">
        <v>39.17</v>
      </c>
      <c r="CJ39" s="30">
        <v>3149.48</v>
      </c>
      <c r="CK39" s="30">
        <v>1681.85</v>
      </c>
      <c r="CL39" s="30">
        <v>2415.67</v>
      </c>
      <c r="CM39" s="30">
        <v>44.29</v>
      </c>
      <c r="CN39" s="30">
        <v>30.48</v>
      </c>
      <c r="CO39" s="30">
        <v>37.39</v>
      </c>
      <c r="CP39" s="30">
        <v>10.6</v>
      </c>
      <c r="CQ39" s="30">
        <v>1.1499999999999999</v>
      </c>
    </row>
    <row r="40" spans="1:96">
      <c r="B40" s="18" t="s">
        <v>114</v>
      </c>
      <c r="C40" s="16"/>
      <c r="D40" s="16"/>
      <c r="E40" s="16"/>
      <c r="F40" s="16"/>
      <c r="G40" s="16"/>
      <c r="H40" s="16"/>
      <c r="I40" s="16"/>
    </row>
    <row r="41" spans="1:96" s="23" customFormat="1" ht="36">
      <c r="A41" s="23" t="str">
        <f>"5/1"</f>
        <v>5/1</v>
      </c>
      <c r="B41" s="24" t="s">
        <v>101</v>
      </c>
      <c r="C41" s="25" t="str">
        <f>"100"</f>
        <v>100</v>
      </c>
      <c r="D41" s="25">
        <v>1.68</v>
      </c>
      <c r="E41" s="25">
        <v>0</v>
      </c>
      <c r="F41" s="25">
        <v>6.04</v>
      </c>
      <c r="G41" s="25">
        <v>6.04</v>
      </c>
      <c r="H41" s="25">
        <v>10.36</v>
      </c>
      <c r="I41" s="25">
        <v>98.854756000000009</v>
      </c>
      <c r="J41" s="26">
        <v>0.75</v>
      </c>
      <c r="K41" s="26">
        <v>3.9</v>
      </c>
      <c r="L41" s="26">
        <v>0</v>
      </c>
      <c r="M41" s="26">
        <v>0</v>
      </c>
      <c r="N41" s="26">
        <v>6.74</v>
      </c>
      <c r="O41" s="26">
        <v>2.0699999999999998</v>
      </c>
      <c r="P41" s="26">
        <v>1.55</v>
      </c>
      <c r="Q41" s="26">
        <v>0</v>
      </c>
      <c r="R41" s="26">
        <v>0</v>
      </c>
      <c r="S41" s="26">
        <v>0.2</v>
      </c>
      <c r="T41" s="26">
        <v>1.29</v>
      </c>
      <c r="U41" s="26">
        <v>198.01</v>
      </c>
      <c r="V41" s="26">
        <v>197.36</v>
      </c>
      <c r="W41" s="26">
        <v>33.65</v>
      </c>
      <c r="X41" s="26">
        <v>10.95</v>
      </c>
      <c r="Y41" s="26">
        <v>23.6</v>
      </c>
      <c r="Z41" s="26">
        <v>0.45</v>
      </c>
      <c r="AA41" s="26">
        <v>0</v>
      </c>
      <c r="AB41" s="26">
        <v>12.35</v>
      </c>
      <c r="AC41" s="26">
        <v>1.89</v>
      </c>
      <c r="AD41" s="26">
        <v>2.72</v>
      </c>
      <c r="AE41" s="26">
        <v>0.02</v>
      </c>
      <c r="AF41" s="26">
        <v>0.03</v>
      </c>
      <c r="AG41" s="26">
        <v>0.45</v>
      </c>
      <c r="AH41" s="26">
        <v>0.6</v>
      </c>
      <c r="AI41" s="26">
        <v>28.47</v>
      </c>
      <c r="AJ41" s="26">
        <v>0</v>
      </c>
      <c r="AK41" s="26">
        <v>35.81</v>
      </c>
      <c r="AL41" s="26">
        <v>30.87</v>
      </c>
      <c r="AM41" s="26">
        <v>39.520000000000003</v>
      </c>
      <c r="AN41" s="26">
        <v>37.67</v>
      </c>
      <c r="AO41" s="26">
        <v>13.58</v>
      </c>
      <c r="AP41" s="26">
        <v>27.78</v>
      </c>
      <c r="AQ41" s="26">
        <v>6.18</v>
      </c>
      <c r="AR41" s="26">
        <v>34.58</v>
      </c>
      <c r="AS41" s="26">
        <v>43.84</v>
      </c>
      <c r="AT41" s="26">
        <v>52.49</v>
      </c>
      <c r="AU41" s="26">
        <v>106.2</v>
      </c>
      <c r="AV41" s="26">
        <v>17.3</v>
      </c>
      <c r="AW41" s="26">
        <v>29.02</v>
      </c>
      <c r="AX41" s="26">
        <v>169.8</v>
      </c>
      <c r="AY41" s="26">
        <v>0</v>
      </c>
      <c r="AZ41" s="26">
        <v>36.43</v>
      </c>
      <c r="BA41" s="26">
        <v>36.43</v>
      </c>
      <c r="BB41" s="26">
        <v>30.87</v>
      </c>
      <c r="BC41" s="26">
        <v>12.35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0.37</v>
      </c>
      <c r="BL41" s="26">
        <v>0</v>
      </c>
      <c r="BM41" s="26">
        <v>0.24</v>
      </c>
      <c r="BN41" s="26">
        <v>0.02</v>
      </c>
      <c r="BO41" s="26">
        <v>0.04</v>
      </c>
      <c r="BP41" s="26">
        <v>0</v>
      </c>
      <c r="BQ41" s="26">
        <v>0</v>
      </c>
      <c r="BR41" s="26">
        <v>0</v>
      </c>
      <c r="BS41" s="26">
        <v>1.4</v>
      </c>
      <c r="BT41" s="26">
        <v>0</v>
      </c>
      <c r="BU41" s="26">
        <v>0</v>
      </c>
      <c r="BV41" s="26">
        <v>3.47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82.12</v>
      </c>
      <c r="CC41" s="25">
        <v>16.64</v>
      </c>
      <c r="CE41" s="23">
        <v>2.06</v>
      </c>
      <c r="CG41" s="23">
        <v>27.31</v>
      </c>
      <c r="CH41" s="23">
        <v>12.03</v>
      </c>
      <c r="CI41" s="23">
        <v>19.670000000000002</v>
      </c>
      <c r="CJ41" s="23">
        <v>678.17</v>
      </c>
      <c r="CK41" s="23">
        <v>172.61</v>
      </c>
      <c r="CL41" s="23">
        <v>425.39</v>
      </c>
      <c r="CM41" s="23">
        <v>18.52</v>
      </c>
      <c r="CN41" s="23">
        <v>15.23</v>
      </c>
      <c r="CO41" s="23">
        <v>16.87</v>
      </c>
      <c r="CP41" s="23">
        <v>3</v>
      </c>
      <c r="CQ41" s="23">
        <v>0.5</v>
      </c>
      <c r="CR41" s="23">
        <v>10.08</v>
      </c>
    </row>
    <row r="42" spans="1:96" s="23" customFormat="1">
      <c r="A42" s="23" t="str">
        <f>"16/2"</f>
        <v>16/2</v>
      </c>
      <c r="B42" s="24" t="s">
        <v>102</v>
      </c>
      <c r="C42" s="25" t="str">
        <f>"250"</f>
        <v>250</v>
      </c>
      <c r="D42" s="25">
        <v>5.87</v>
      </c>
      <c r="E42" s="25">
        <v>0</v>
      </c>
      <c r="F42" s="25">
        <v>5.47</v>
      </c>
      <c r="G42" s="25">
        <v>5.47</v>
      </c>
      <c r="H42" s="25">
        <v>22.81</v>
      </c>
      <c r="I42" s="25">
        <v>159.42438499999997</v>
      </c>
      <c r="J42" s="26">
        <v>0.73</v>
      </c>
      <c r="K42" s="26">
        <v>3.25</v>
      </c>
      <c r="L42" s="26">
        <v>0</v>
      </c>
      <c r="M42" s="26">
        <v>0</v>
      </c>
      <c r="N42" s="26">
        <v>2.2599999999999998</v>
      </c>
      <c r="O42" s="26">
        <v>17.41</v>
      </c>
      <c r="P42" s="26">
        <v>3.15</v>
      </c>
      <c r="Q42" s="26">
        <v>0</v>
      </c>
      <c r="R42" s="26">
        <v>0</v>
      </c>
      <c r="S42" s="26">
        <v>0.15</v>
      </c>
      <c r="T42" s="26">
        <v>2.31</v>
      </c>
      <c r="U42" s="26">
        <v>392.06</v>
      </c>
      <c r="V42" s="26">
        <v>513.6</v>
      </c>
      <c r="W42" s="26">
        <v>29.91</v>
      </c>
      <c r="X42" s="26">
        <v>31.92</v>
      </c>
      <c r="Y42" s="26">
        <v>81.93</v>
      </c>
      <c r="Z42" s="26">
        <v>2.0099999999999998</v>
      </c>
      <c r="AA42" s="26">
        <v>0</v>
      </c>
      <c r="AB42" s="26">
        <v>13.05</v>
      </c>
      <c r="AC42" s="26">
        <v>2.2799999999999998</v>
      </c>
      <c r="AD42" s="26">
        <v>2.38</v>
      </c>
      <c r="AE42" s="26">
        <v>0.22</v>
      </c>
      <c r="AF42" s="26">
        <v>7.0000000000000007E-2</v>
      </c>
      <c r="AG42" s="26">
        <v>1.1200000000000001</v>
      </c>
      <c r="AH42" s="26">
        <v>2.62</v>
      </c>
      <c r="AI42" s="26">
        <v>5.4</v>
      </c>
      <c r="AJ42" s="26">
        <v>0</v>
      </c>
      <c r="AK42" s="26">
        <v>213.28</v>
      </c>
      <c r="AL42" s="26">
        <v>238.14</v>
      </c>
      <c r="AM42" s="26">
        <v>354.03</v>
      </c>
      <c r="AN42" s="26">
        <v>340.56</v>
      </c>
      <c r="AO42" s="26">
        <v>46.31</v>
      </c>
      <c r="AP42" s="26">
        <v>189.14</v>
      </c>
      <c r="AQ42" s="26">
        <v>63.21</v>
      </c>
      <c r="AR42" s="26">
        <v>223.08</v>
      </c>
      <c r="AS42" s="26">
        <v>213.89</v>
      </c>
      <c r="AT42" s="26">
        <v>414.75</v>
      </c>
      <c r="AU42" s="26">
        <v>479.37</v>
      </c>
      <c r="AV42" s="26">
        <v>98.75</v>
      </c>
      <c r="AW42" s="26">
        <v>211.32</v>
      </c>
      <c r="AX42" s="26">
        <v>756.68</v>
      </c>
      <c r="AY42" s="26">
        <v>0</v>
      </c>
      <c r="AZ42" s="26">
        <v>147.74</v>
      </c>
      <c r="BA42" s="26">
        <v>180.59</v>
      </c>
      <c r="BB42" s="26">
        <v>153.62</v>
      </c>
      <c r="BC42" s="26">
        <v>56.96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0.39</v>
      </c>
      <c r="BL42" s="26">
        <v>0</v>
      </c>
      <c r="BM42" s="26">
        <v>0.28999999999999998</v>
      </c>
      <c r="BN42" s="26">
        <v>0.02</v>
      </c>
      <c r="BO42" s="26">
        <v>0.03</v>
      </c>
      <c r="BP42" s="26">
        <v>0</v>
      </c>
      <c r="BQ42" s="26">
        <v>0</v>
      </c>
      <c r="BR42" s="26">
        <v>0</v>
      </c>
      <c r="BS42" s="26">
        <v>1.33</v>
      </c>
      <c r="BT42" s="26">
        <v>0</v>
      </c>
      <c r="BU42" s="26">
        <v>0</v>
      </c>
      <c r="BV42" s="26">
        <v>3.13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230.53</v>
      </c>
      <c r="CC42" s="25">
        <v>11.48</v>
      </c>
      <c r="CE42" s="23">
        <v>2.1800000000000002</v>
      </c>
      <c r="CG42" s="23">
        <v>39.54</v>
      </c>
      <c r="CH42" s="23">
        <v>21.82</v>
      </c>
      <c r="CI42" s="23">
        <v>30.68</v>
      </c>
      <c r="CJ42" s="23">
        <v>1108.26</v>
      </c>
      <c r="CK42" s="23">
        <v>601.46</v>
      </c>
      <c r="CL42" s="23">
        <v>854.86</v>
      </c>
      <c r="CM42" s="23">
        <v>44.4</v>
      </c>
      <c r="CN42" s="23">
        <v>22.65</v>
      </c>
      <c r="CO42" s="23">
        <v>33.53</v>
      </c>
      <c r="CP42" s="23">
        <v>0</v>
      </c>
      <c r="CQ42" s="23">
        <v>1</v>
      </c>
      <c r="CR42" s="23">
        <v>6.96</v>
      </c>
    </row>
    <row r="43" spans="1:96" s="23" customFormat="1">
      <c r="A43" s="23" t="str">
        <f>"3/3"</f>
        <v>3/3</v>
      </c>
      <c r="B43" s="24" t="s">
        <v>103</v>
      </c>
      <c r="C43" s="25" t="str">
        <f>"180"</f>
        <v>180</v>
      </c>
      <c r="D43" s="25">
        <v>3.73</v>
      </c>
      <c r="E43" s="25">
        <v>0.65</v>
      </c>
      <c r="F43" s="25">
        <v>4.4000000000000004</v>
      </c>
      <c r="G43" s="25">
        <v>0.62</v>
      </c>
      <c r="H43" s="25">
        <v>26.49</v>
      </c>
      <c r="I43" s="25">
        <v>159.10285500000001</v>
      </c>
      <c r="J43" s="26">
        <v>2.73</v>
      </c>
      <c r="K43" s="26">
        <v>0.1</v>
      </c>
      <c r="L43" s="26">
        <v>0</v>
      </c>
      <c r="M43" s="26">
        <v>0</v>
      </c>
      <c r="N43" s="26">
        <v>2.58</v>
      </c>
      <c r="O43" s="26">
        <v>21.87</v>
      </c>
      <c r="P43" s="26">
        <v>2.04</v>
      </c>
      <c r="Q43" s="26">
        <v>0</v>
      </c>
      <c r="R43" s="26">
        <v>0</v>
      </c>
      <c r="S43" s="26">
        <v>0.35</v>
      </c>
      <c r="T43" s="26">
        <v>2.9</v>
      </c>
      <c r="U43" s="26">
        <v>276.31</v>
      </c>
      <c r="V43" s="26">
        <v>763.55</v>
      </c>
      <c r="W43" s="26">
        <v>42.83</v>
      </c>
      <c r="X43" s="26">
        <v>36.549999999999997</v>
      </c>
      <c r="Y43" s="26">
        <v>104.61</v>
      </c>
      <c r="Z43" s="26">
        <v>1.36</v>
      </c>
      <c r="AA43" s="26">
        <v>22.5</v>
      </c>
      <c r="AB43" s="26">
        <v>40.93</v>
      </c>
      <c r="AC43" s="26">
        <v>30.06</v>
      </c>
      <c r="AD43" s="26">
        <v>0.21</v>
      </c>
      <c r="AE43" s="26">
        <v>0.14000000000000001</v>
      </c>
      <c r="AF43" s="26">
        <v>0.12</v>
      </c>
      <c r="AG43" s="26">
        <v>1.6</v>
      </c>
      <c r="AH43" s="26">
        <v>3.11</v>
      </c>
      <c r="AI43" s="26">
        <v>6.54</v>
      </c>
      <c r="AJ43" s="26">
        <v>0</v>
      </c>
      <c r="AK43" s="26">
        <v>75.11</v>
      </c>
      <c r="AL43" s="26">
        <v>97.73</v>
      </c>
      <c r="AM43" s="26">
        <v>139.19</v>
      </c>
      <c r="AN43" s="26">
        <v>141.72</v>
      </c>
      <c r="AO43" s="26">
        <v>31.93</v>
      </c>
      <c r="AP43" s="26">
        <v>91.36</v>
      </c>
      <c r="AQ43" s="26">
        <v>41.81</v>
      </c>
      <c r="AR43" s="26">
        <v>96.1</v>
      </c>
      <c r="AS43" s="26">
        <v>90.8</v>
      </c>
      <c r="AT43" s="26">
        <v>247.35</v>
      </c>
      <c r="AU43" s="26">
        <v>110.17</v>
      </c>
      <c r="AV43" s="26">
        <v>23.04</v>
      </c>
      <c r="AW43" s="26">
        <v>64.13</v>
      </c>
      <c r="AX43" s="26">
        <v>344.65</v>
      </c>
      <c r="AY43" s="26">
        <v>0</v>
      </c>
      <c r="AZ43" s="26">
        <v>48.22</v>
      </c>
      <c r="BA43" s="26">
        <v>43.86</v>
      </c>
      <c r="BB43" s="26">
        <v>87.3</v>
      </c>
      <c r="BC43" s="26">
        <v>25.99</v>
      </c>
      <c r="BD43" s="26">
        <v>0.11</v>
      </c>
      <c r="BE43" s="26">
        <v>0.05</v>
      </c>
      <c r="BF43" s="26">
        <v>0.03</v>
      </c>
      <c r="BG43" s="26">
        <v>0.06</v>
      </c>
      <c r="BH43" s="26">
        <v>7.0000000000000007E-2</v>
      </c>
      <c r="BI43" s="26">
        <v>0.34</v>
      </c>
      <c r="BJ43" s="26">
        <v>0</v>
      </c>
      <c r="BK43" s="26">
        <v>1.05</v>
      </c>
      <c r="BL43" s="26">
        <v>0</v>
      </c>
      <c r="BM43" s="26">
        <v>0.31</v>
      </c>
      <c r="BN43" s="26">
        <v>0</v>
      </c>
      <c r="BO43" s="26">
        <v>0</v>
      </c>
      <c r="BP43" s="26">
        <v>0</v>
      </c>
      <c r="BQ43" s="26">
        <v>7.0000000000000007E-2</v>
      </c>
      <c r="BR43" s="26">
        <v>0.11</v>
      </c>
      <c r="BS43" s="26">
        <v>1.02</v>
      </c>
      <c r="BT43" s="26">
        <v>0</v>
      </c>
      <c r="BU43" s="26">
        <v>0</v>
      </c>
      <c r="BV43" s="26">
        <v>0.17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148.35</v>
      </c>
      <c r="CC43" s="25">
        <v>29.19</v>
      </c>
      <c r="CE43" s="23">
        <v>29.32</v>
      </c>
      <c r="CG43" s="23">
        <v>34.6</v>
      </c>
      <c r="CH43" s="23">
        <v>19.77</v>
      </c>
      <c r="CI43" s="23">
        <v>27.18</v>
      </c>
      <c r="CJ43" s="23">
        <v>555.89</v>
      </c>
      <c r="CK43" s="23">
        <v>478.95</v>
      </c>
      <c r="CL43" s="23">
        <v>517.41999999999996</v>
      </c>
      <c r="CM43" s="23">
        <v>22.13</v>
      </c>
      <c r="CN43" s="23">
        <v>3.29</v>
      </c>
      <c r="CO43" s="23">
        <v>12.71</v>
      </c>
      <c r="CP43" s="23">
        <v>0</v>
      </c>
      <c r="CQ43" s="23">
        <v>0.9</v>
      </c>
      <c r="CR43" s="23">
        <v>17.690000000000001</v>
      </c>
    </row>
    <row r="44" spans="1:96" s="23" customFormat="1" ht="24">
      <c r="A44" s="23" t="str">
        <f>"16/8"</f>
        <v>16/8</v>
      </c>
      <c r="B44" s="24" t="s">
        <v>104</v>
      </c>
      <c r="C44" s="25" t="str">
        <f>"100"</f>
        <v>100</v>
      </c>
      <c r="D44" s="25">
        <v>15</v>
      </c>
      <c r="E44" s="25">
        <v>13.25</v>
      </c>
      <c r="F44" s="25">
        <v>12.92</v>
      </c>
      <c r="G44" s="25">
        <v>3.92</v>
      </c>
      <c r="H44" s="25">
        <v>10.72</v>
      </c>
      <c r="I44" s="25">
        <v>218.904</v>
      </c>
      <c r="J44" s="26">
        <v>5.97</v>
      </c>
      <c r="K44" s="26">
        <v>3.25</v>
      </c>
      <c r="L44" s="26">
        <v>0</v>
      </c>
      <c r="M44" s="26">
        <v>0</v>
      </c>
      <c r="N44" s="26">
        <v>1.1000000000000001</v>
      </c>
      <c r="O44" s="26">
        <v>9.09</v>
      </c>
      <c r="P44" s="26">
        <v>0.53</v>
      </c>
      <c r="Q44" s="26">
        <v>0</v>
      </c>
      <c r="R44" s="26">
        <v>0</v>
      </c>
      <c r="S44" s="26">
        <v>0.06</v>
      </c>
      <c r="T44" s="26">
        <v>1.65</v>
      </c>
      <c r="U44" s="26">
        <v>228.99</v>
      </c>
      <c r="V44" s="26">
        <v>230.81</v>
      </c>
      <c r="W44" s="26">
        <v>11.92</v>
      </c>
      <c r="X44" s="26">
        <v>18.32</v>
      </c>
      <c r="Y44" s="26">
        <v>130.44999999999999</v>
      </c>
      <c r="Z44" s="26">
        <v>2.17</v>
      </c>
      <c r="AA44" s="26">
        <v>0</v>
      </c>
      <c r="AB44" s="26">
        <v>0</v>
      </c>
      <c r="AC44" s="26">
        <v>0</v>
      </c>
      <c r="AD44" s="26">
        <v>2.62</v>
      </c>
      <c r="AE44" s="26">
        <v>0.06</v>
      </c>
      <c r="AF44" s="26">
        <v>0.11</v>
      </c>
      <c r="AG44" s="26">
        <v>3.29</v>
      </c>
      <c r="AH44" s="26">
        <v>6.42</v>
      </c>
      <c r="AI44" s="26">
        <v>0.2</v>
      </c>
      <c r="AJ44" s="26">
        <v>0</v>
      </c>
      <c r="AK44" s="26">
        <v>789.74</v>
      </c>
      <c r="AL44" s="26">
        <v>611.61</v>
      </c>
      <c r="AM44" s="26">
        <v>1136.44</v>
      </c>
      <c r="AN44" s="26">
        <v>1159.81</v>
      </c>
      <c r="AO44" s="26">
        <v>333.45</v>
      </c>
      <c r="AP44" s="26">
        <v>604.91999999999996</v>
      </c>
      <c r="AQ44" s="26">
        <v>162.02000000000001</v>
      </c>
      <c r="AR44" s="26">
        <v>625.72</v>
      </c>
      <c r="AS44" s="26">
        <v>810.54</v>
      </c>
      <c r="AT44" s="26">
        <v>794.45</v>
      </c>
      <c r="AU44" s="26">
        <v>1304.17</v>
      </c>
      <c r="AV44" s="26">
        <v>528.12</v>
      </c>
      <c r="AW44" s="26">
        <v>706.95</v>
      </c>
      <c r="AX44" s="26">
        <v>2518.42</v>
      </c>
      <c r="AY44" s="26">
        <v>206.63</v>
      </c>
      <c r="AZ44" s="26">
        <v>595.23</v>
      </c>
      <c r="BA44" s="26">
        <v>602.35</v>
      </c>
      <c r="BB44" s="26">
        <v>499.75</v>
      </c>
      <c r="BC44" s="26">
        <v>209.05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0.25</v>
      </c>
      <c r="BL44" s="26">
        <v>0</v>
      </c>
      <c r="BM44" s="26">
        <v>0.16</v>
      </c>
      <c r="BN44" s="26">
        <v>0.01</v>
      </c>
      <c r="BO44" s="26">
        <v>0.03</v>
      </c>
      <c r="BP44" s="26">
        <v>0</v>
      </c>
      <c r="BQ44" s="26">
        <v>0</v>
      </c>
      <c r="BR44" s="26">
        <v>0</v>
      </c>
      <c r="BS44" s="26">
        <v>0.9</v>
      </c>
      <c r="BT44" s="26">
        <v>0</v>
      </c>
      <c r="BU44" s="26">
        <v>0</v>
      </c>
      <c r="BV44" s="26">
        <v>2.2599999999999998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85.95</v>
      </c>
      <c r="CC44" s="25">
        <v>58.97</v>
      </c>
      <c r="CE44" s="23">
        <v>0</v>
      </c>
      <c r="CG44" s="23">
        <v>26.68</v>
      </c>
      <c r="CH44" s="23">
        <v>13.82</v>
      </c>
      <c r="CI44" s="23">
        <v>20.25</v>
      </c>
      <c r="CJ44" s="23">
        <v>535.71</v>
      </c>
      <c r="CK44" s="23">
        <v>192.75</v>
      </c>
      <c r="CL44" s="23">
        <v>364.23</v>
      </c>
      <c r="CM44" s="23">
        <v>11.44</v>
      </c>
      <c r="CN44" s="23">
        <v>7.75</v>
      </c>
      <c r="CO44" s="23">
        <v>9.6</v>
      </c>
      <c r="CP44" s="23">
        <v>0</v>
      </c>
      <c r="CQ44" s="23">
        <v>0.5</v>
      </c>
      <c r="CR44" s="23">
        <v>35.96</v>
      </c>
    </row>
    <row r="45" spans="1:96" s="23" customFormat="1">
      <c r="A45" s="23" t="str">
        <f>"2"</f>
        <v>2</v>
      </c>
      <c r="B45" s="24" t="s">
        <v>97</v>
      </c>
      <c r="C45" s="25" t="str">
        <f>"24,9"</f>
        <v>24,9</v>
      </c>
      <c r="D45" s="25">
        <v>1.65</v>
      </c>
      <c r="E45" s="25">
        <v>0</v>
      </c>
      <c r="F45" s="25">
        <v>0.16</v>
      </c>
      <c r="G45" s="25">
        <v>0.16</v>
      </c>
      <c r="H45" s="25">
        <v>11.68</v>
      </c>
      <c r="I45" s="25">
        <v>55.751348999999998</v>
      </c>
      <c r="J45" s="26">
        <v>0</v>
      </c>
      <c r="K45" s="26">
        <v>0</v>
      </c>
      <c r="L45" s="26">
        <v>0</v>
      </c>
      <c r="M45" s="26">
        <v>0</v>
      </c>
      <c r="N45" s="26">
        <v>0.27</v>
      </c>
      <c r="O45" s="26">
        <v>11.35</v>
      </c>
      <c r="P45" s="26">
        <v>0.05</v>
      </c>
      <c r="Q45" s="26">
        <v>0</v>
      </c>
      <c r="R45" s="26">
        <v>0</v>
      </c>
      <c r="S45" s="26">
        <v>0</v>
      </c>
      <c r="T45" s="26">
        <v>0.45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79.5</v>
      </c>
      <c r="AL45" s="26">
        <v>82.75</v>
      </c>
      <c r="AM45" s="26">
        <v>126.73</v>
      </c>
      <c r="AN45" s="26">
        <v>42.03</v>
      </c>
      <c r="AO45" s="26">
        <v>24.91</v>
      </c>
      <c r="AP45" s="26">
        <v>49.82</v>
      </c>
      <c r="AQ45" s="26">
        <v>18.850000000000001</v>
      </c>
      <c r="AR45" s="26">
        <v>90.12</v>
      </c>
      <c r="AS45" s="26">
        <v>55.89</v>
      </c>
      <c r="AT45" s="26">
        <v>77.989999999999995</v>
      </c>
      <c r="AU45" s="26">
        <v>64.34</v>
      </c>
      <c r="AV45" s="26">
        <v>33.79</v>
      </c>
      <c r="AW45" s="26">
        <v>59.79</v>
      </c>
      <c r="AX45" s="26">
        <v>499.98</v>
      </c>
      <c r="AY45" s="26">
        <v>0</v>
      </c>
      <c r="AZ45" s="26">
        <v>162.91</v>
      </c>
      <c r="BA45" s="26">
        <v>70.84</v>
      </c>
      <c r="BB45" s="26">
        <v>47.01</v>
      </c>
      <c r="BC45" s="26">
        <v>37.26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0.02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7.0000000000000007E-2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9.74</v>
      </c>
      <c r="CC45" s="25">
        <v>1.63</v>
      </c>
      <c r="CE45" s="23">
        <v>0</v>
      </c>
      <c r="CG45" s="23">
        <v>0</v>
      </c>
      <c r="CH45" s="23">
        <v>0</v>
      </c>
      <c r="CI45" s="23">
        <v>0</v>
      </c>
      <c r="CJ45" s="23">
        <v>794.13</v>
      </c>
      <c r="CK45" s="23">
        <v>305.95</v>
      </c>
      <c r="CL45" s="23">
        <v>550.04</v>
      </c>
      <c r="CM45" s="23">
        <v>6.35</v>
      </c>
      <c r="CN45" s="23">
        <v>6.35</v>
      </c>
      <c r="CO45" s="23">
        <v>6.35</v>
      </c>
      <c r="CP45" s="23">
        <v>0</v>
      </c>
      <c r="CQ45" s="23">
        <v>0</v>
      </c>
      <c r="CR45" s="23">
        <v>1.36</v>
      </c>
    </row>
    <row r="46" spans="1:96" s="23" customFormat="1">
      <c r="A46" s="23" t="str">
        <f>"3"</f>
        <v>3</v>
      </c>
      <c r="B46" s="24" t="s">
        <v>105</v>
      </c>
      <c r="C46" s="25" t="str">
        <f>"20"</f>
        <v>20</v>
      </c>
      <c r="D46" s="25">
        <v>1.32</v>
      </c>
      <c r="E46" s="25">
        <v>0</v>
      </c>
      <c r="F46" s="25">
        <v>0.24</v>
      </c>
      <c r="G46" s="25">
        <v>0.24</v>
      </c>
      <c r="H46" s="25">
        <v>8.34</v>
      </c>
      <c r="I46" s="25">
        <v>38.675999999999995</v>
      </c>
      <c r="J46" s="26">
        <v>0.04</v>
      </c>
      <c r="K46" s="26">
        <v>0</v>
      </c>
      <c r="L46" s="26">
        <v>0</v>
      </c>
      <c r="M46" s="26">
        <v>0</v>
      </c>
      <c r="N46" s="26">
        <v>0.24</v>
      </c>
      <c r="O46" s="26">
        <v>6.44</v>
      </c>
      <c r="P46" s="26">
        <v>1.66</v>
      </c>
      <c r="Q46" s="26">
        <v>0</v>
      </c>
      <c r="R46" s="26">
        <v>0</v>
      </c>
      <c r="S46" s="26">
        <v>0.2</v>
      </c>
      <c r="T46" s="26">
        <v>0.5</v>
      </c>
      <c r="U46" s="26">
        <v>122</v>
      </c>
      <c r="V46" s="26">
        <v>49</v>
      </c>
      <c r="W46" s="26">
        <v>7</v>
      </c>
      <c r="X46" s="26">
        <v>9.4</v>
      </c>
      <c r="Y46" s="26">
        <v>31.6</v>
      </c>
      <c r="Z46" s="26">
        <v>0.78</v>
      </c>
      <c r="AA46" s="26">
        <v>0</v>
      </c>
      <c r="AB46" s="26">
        <v>1</v>
      </c>
      <c r="AC46" s="26">
        <v>0.2</v>
      </c>
      <c r="AD46" s="26">
        <v>0.28000000000000003</v>
      </c>
      <c r="AE46" s="26">
        <v>0.04</v>
      </c>
      <c r="AF46" s="26">
        <v>0.02</v>
      </c>
      <c r="AG46" s="26">
        <v>0.14000000000000001</v>
      </c>
      <c r="AH46" s="26">
        <v>0.4</v>
      </c>
      <c r="AI46" s="26">
        <v>0</v>
      </c>
      <c r="AJ46" s="26">
        <v>0</v>
      </c>
      <c r="AK46" s="26">
        <v>0</v>
      </c>
      <c r="AL46" s="26">
        <v>0</v>
      </c>
      <c r="AM46" s="26">
        <v>85.4</v>
      </c>
      <c r="AN46" s="26">
        <v>44.6</v>
      </c>
      <c r="AO46" s="26">
        <v>18.600000000000001</v>
      </c>
      <c r="AP46" s="26">
        <v>39.6</v>
      </c>
      <c r="AQ46" s="26">
        <v>16</v>
      </c>
      <c r="AR46" s="26">
        <v>74.2</v>
      </c>
      <c r="AS46" s="26">
        <v>59.4</v>
      </c>
      <c r="AT46" s="26">
        <v>58.2</v>
      </c>
      <c r="AU46" s="26">
        <v>92.8</v>
      </c>
      <c r="AV46" s="26">
        <v>24.8</v>
      </c>
      <c r="AW46" s="26">
        <v>62</v>
      </c>
      <c r="AX46" s="26">
        <v>305.8</v>
      </c>
      <c r="AY46" s="26">
        <v>0</v>
      </c>
      <c r="AZ46" s="26">
        <v>105.2</v>
      </c>
      <c r="BA46" s="26">
        <v>58.2</v>
      </c>
      <c r="BB46" s="26">
        <v>36</v>
      </c>
      <c r="BC46" s="26">
        <v>26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0.03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0.02</v>
      </c>
      <c r="BT46" s="26">
        <v>0</v>
      </c>
      <c r="BU46" s="26">
        <v>0</v>
      </c>
      <c r="BV46" s="26">
        <v>0.1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9.4</v>
      </c>
      <c r="CC46" s="25">
        <v>1.27</v>
      </c>
      <c r="CE46" s="23">
        <v>0.17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1.06</v>
      </c>
    </row>
    <row r="47" spans="1:96" s="19" customFormat="1">
      <c r="A47" s="19" t="str">
        <f>"648"</f>
        <v>648</v>
      </c>
      <c r="B47" s="20" t="s">
        <v>106</v>
      </c>
      <c r="C47" s="21" t="str">
        <f>"200"</f>
        <v>200</v>
      </c>
      <c r="D47" s="21">
        <v>7.0000000000000007E-2</v>
      </c>
      <c r="E47" s="21">
        <v>0</v>
      </c>
      <c r="F47" s="21">
        <v>0</v>
      </c>
      <c r="G47" s="21">
        <v>0</v>
      </c>
      <c r="H47" s="21">
        <v>4.54</v>
      </c>
      <c r="I47" s="21">
        <v>17.526140000000002</v>
      </c>
      <c r="J47" s="22">
        <v>0</v>
      </c>
      <c r="K47" s="22">
        <v>0</v>
      </c>
      <c r="L47" s="22">
        <v>0</v>
      </c>
      <c r="M47" s="22">
        <v>0</v>
      </c>
      <c r="N47" s="22">
        <v>4.54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0.01</v>
      </c>
      <c r="U47" s="22">
        <v>0.05</v>
      </c>
      <c r="V47" s="22">
        <v>0.13</v>
      </c>
      <c r="W47" s="22">
        <v>0.13</v>
      </c>
      <c r="X47" s="22">
        <v>0</v>
      </c>
      <c r="Y47" s="22">
        <v>0</v>
      </c>
      <c r="Z47" s="22">
        <v>0.01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0.09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190.01</v>
      </c>
      <c r="CC47" s="21">
        <v>4.16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5</v>
      </c>
      <c r="CQ47" s="19">
        <v>0</v>
      </c>
      <c r="CR47" s="19">
        <v>2.52</v>
      </c>
    </row>
    <row r="48" spans="1:96" s="30" customFormat="1" ht="11.4">
      <c r="B48" s="27" t="s">
        <v>115</v>
      </c>
      <c r="C48" s="28"/>
      <c r="D48" s="28">
        <v>29.32</v>
      </c>
      <c r="E48" s="28">
        <v>13.91</v>
      </c>
      <c r="F48" s="28">
        <v>29.23</v>
      </c>
      <c r="G48" s="28">
        <v>16.440000000000001</v>
      </c>
      <c r="H48" s="28">
        <v>94.94</v>
      </c>
      <c r="I48" s="28">
        <v>748.24</v>
      </c>
      <c r="J48" s="29">
        <v>10.210000000000001</v>
      </c>
      <c r="K48" s="29">
        <v>10.5</v>
      </c>
      <c r="L48" s="29">
        <v>0</v>
      </c>
      <c r="M48" s="29">
        <v>0</v>
      </c>
      <c r="N48" s="29">
        <v>17.73</v>
      </c>
      <c r="O48" s="29">
        <v>68.239999999999995</v>
      </c>
      <c r="P48" s="29">
        <v>8.98</v>
      </c>
      <c r="Q48" s="29">
        <v>0</v>
      </c>
      <c r="R48" s="29">
        <v>0</v>
      </c>
      <c r="S48" s="29">
        <v>0.95</v>
      </c>
      <c r="T48" s="29">
        <v>9.1</v>
      </c>
      <c r="U48" s="29">
        <v>1217.43</v>
      </c>
      <c r="V48" s="29">
        <v>1754.46</v>
      </c>
      <c r="W48" s="29">
        <v>125.44</v>
      </c>
      <c r="X48" s="29">
        <v>107.13</v>
      </c>
      <c r="Y48" s="29">
        <v>372.2</v>
      </c>
      <c r="Z48" s="29">
        <v>6.79</v>
      </c>
      <c r="AA48" s="29">
        <v>22.5</v>
      </c>
      <c r="AB48" s="29">
        <v>67.33</v>
      </c>
      <c r="AC48" s="29">
        <v>34.43</v>
      </c>
      <c r="AD48" s="29">
        <v>8.1999999999999993</v>
      </c>
      <c r="AE48" s="29">
        <v>0.48</v>
      </c>
      <c r="AF48" s="29">
        <v>0.34</v>
      </c>
      <c r="AG48" s="29">
        <v>6.6</v>
      </c>
      <c r="AH48" s="29">
        <v>13.14</v>
      </c>
      <c r="AI48" s="29">
        <v>40.700000000000003</v>
      </c>
      <c r="AJ48" s="29">
        <v>0</v>
      </c>
      <c r="AK48" s="29">
        <v>1193.44</v>
      </c>
      <c r="AL48" s="29">
        <v>1061.1099999999999</v>
      </c>
      <c r="AM48" s="29">
        <v>1881.31</v>
      </c>
      <c r="AN48" s="29">
        <v>1766.38</v>
      </c>
      <c r="AO48" s="29">
        <v>468.79</v>
      </c>
      <c r="AP48" s="29">
        <v>1002.62</v>
      </c>
      <c r="AQ48" s="29">
        <v>308.07</v>
      </c>
      <c r="AR48" s="29">
        <v>1143.79</v>
      </c>
      <c r="AS48" s="29">
        <v>1274.3599999999999</v>
      </c>
      <c r="AT48" s="29">
        <v>1645.23</v>
      </c>
      <c r="AU48" s="29">
        <v>2157.04</v>
      </c>
      <c r="AV48" s="29">
        <v>725.81</v>
      </c>
      <c r="AW48" s="29">
        <v>1133.2</v>
      </c>
      <c r="AX48" s="29">
        <v>4595.33</v>
      </c>
      <c r="AY48" s="29">
        <v>206.63</v>
      </c>
      <c r="AZ48" s="29">
        <v>1095.72</v>
      </c>
      <c r="BA48" s="29">
        <v>992.27</v>
      </c>
      <c r="BB48" s="29">
        <v>854.54</v>
      </c>
      <c r="BC48" s="29">
        <v>367.62</v>
      </c>
      <c r="BD48" s="29">
        <v>0.11</v>
      </c>
      <c r="BE48" s="29">
        <v>0.05</v>
      </c>
      <c r="BF48" s="29">
        <v>0.03</v>
      </c>
      <c r="BG48" s="29">
        <v>0.06</v>
      </c>
      <c r="BH48" s="29">
        <v>7.0000000000000007E-2</v>
      </c>
      <c r="BI48" s="29">
        <v>0.34</v>
      </c>
      <c r="BJ48" s="29">
        <v>0</v>
      </c>
      <c r="BK48" s="29">
        <v>2.1</v>
      </c>
      <c r="BL48" s="29">
        <v>0</v>
      </c>
      <c r="BM48" s="29">
        <v>1</v>
      </c>
      <c r="BN48" s="29">
        <v>0.05</v>
      </c>
      <c r="BO48" s="29">
        <v>0.1</v>
      </c>
      <c r="BP48" s="29">
        <v>0</v>
      </c>
      <c r="BQ48" s="29">
        <v>7.0000000000000007E-2</v>
      </c>
      <c r="BR48" s="29">
        <v>0.11</v>
      </c>
      <c r="BS48" s="29">
        <v>4.68</v>
      </c>
      <c r="BT48" s="29">
        <v>0</v>
      </c>
      <c r="BU48" s="29">
        <v>0</v>
      </c>
      <c r="BV48" s="29">
        <v>9.19</v>
      </c>
      <c r="BW48" s="29">
        <v>0.05</v>
      </c>
      <c r="BX48" s="29">
        <v>0</v>
      </c>
      <c r="BY48" s="29">
        <v>0</v>
      </c>
      <c r="BZ48" s="29">
        <v>0</v>
      </c>
      <c r="CA48" s="29">
        <v>0</v>
      </c>
      <c r="CB48" s="29">
        <v>756.09</v>
      </c>
      <c r="CC48" s="28">
        <f>SUM($CC$40:$CC$47)</f>
        <v>123.33999999999999</v>
      </c>
      <c r="CD48" s="30">
        <f>$I$48/$I$53*100</f>
        <v>27.65451810457299</v>
      </c>
      <c r="CE48" s="30">
        <v>33.72</v>
      </c>
      <c r="CG48" s="30">
        <v>128.13</v>
      </c>
      <c r="CH48" s="30">
        <v>67.44</v>
      </c>
      <c r="CI48" s="30">
        <v>97.78</v>
      </c>
      <c r="CJ48" s="30">
        <v>3672.16</v>
      </c>
      <c r="CK48" s="30">
        <v>1751.72</v>
      </c>
      <c r="CL48" s="30">
        <v>2711.94</v>
      </c>
      <c r="CM48" s="30">
        <v>102.84</v>
      </c>
      <c r="CN48" s="30">
        <v>55.28</v>
      </c>
      <c r="CO48" s="30">
        <v>79.06</v>
      </c>
      <c r="CP48" s="30">
        <v>8</v>
      </c>
      <c r="CQ48" s="30">
        <v>2.9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"180"</f>
        <v>180</v>
      </c>
      <c r="D50" s="25">
        <v>0.9</v>
      </c>
      <c r="E50" s="25">
        <v>0</v>
      </c>
      <c r="F50" s="25">
        <v>0.18</v>
      </c>
      <c r="G50" s="25">
        <v>0</v>
      </c>
      <c r="H50" s="25">
        <v>18.54</v>
      </c>
      <c r="I50" s="25">
        <v>77.832000000000008</v>
      </c>
      <c r="J50" s="26">
        <v>0</v>
      </c>
      <c r="K50" s="26">
        <v>0</v>
      </c>
      <c r="L50" s="26">
        <v>0</v>
      </c>
      <c r="M50" s="26">
        <v>0</v>
      </c>
      <c r="N50" s="26">
        <v>17.82</v>
      </c>
      <c r="O50" s="26">
        <v>0.36</v>
      </c>
      <c r="P50" s="26">
        <v>0.36</v>
      </c>
      <c r="Q50" s="26">
        <v>0</v>
      </c>
      <c r="R50" s="26">
        <v>0</v>
      </c>
      <c r="S50" s="26">
        <v>0.9</v>
      </c>
      <c r="T50" s="26">
        <v>0.54</v>
      </c>
      <c r="U50" s="26">
        <v>10.8</v>
      </c>
      <c r="V50" s="26">
        <v>216</v>
      </c>
      <c r="W50" s="26">
        <v>12.6</v>
      </c>
      <c r="X50" s="26">
        <v>7.2</v>
      </c>
      <c r="Y50" s="26">
        <v>12.6</v>
      </c>
      <c r="Z50" s="26">
        <v>2.52</v>
      </c>
      <c r="AA50" s="26">
        <v>0</v>
      </c>
      <c r="AB50" s="26">
        <v>0</v>
      </c>
      <c r="AC50" s="26">
        <v>0</v>
      </c>
      <c r="AD50" s="26">
        <v>0.18</v>
      </c>
      <c r="AE50" s="26">
        <v>0.02</v>
      </c>
      <c r="AF50" s="26">
        <v>0.02</v>
      </c>
      <c r="AG50" s="26">
        <v>0.18</v>
      </c>
      <c r="AH50" s="26">
        <v>0.36</v>
      </c>
      <c r="AI50" s="26">
        <v>3.6</v>
      </c>
      <c r="AJ50" s="26">
        <v>0.36</v>
      </c>
      <c r="AK50" s="26">
        <v>14.4</v>
      </c>
      <c r="AL50" s="26">
        <v>18</v>
      </c>
      <c r="AM50" s="26">
        <v>25.2</v>
      </c>
      <c r="AN50" s="26">
        <v>25.2</v>
      </c>
      <c r="AO50" s="26">
        <v>3.6</v>
      </c>
      <c r="AP50" s="26">
        <v>14.4</v>
      </c>
      <c r="AQ50" s="26">
        <v>3.6</v>
      </c>
      <c r="AR50" s="26">
        <v>12.6</v>
      </c>
      <c r="AS50" s="26">
        <v>23.4</v>
      </c>
      <c r="AT50" s="26">
        <v>14.4</v>
      </c>
      <c r="AU50" s="26">
        <v>104.4</v>
      </c>
      <c r="AV50" s="26">
        <v>9</v>
      </c>
      <c r="AW50" s="26">
        <v>19.8</v>
      </c>
      <c r="AX50" s="26">
        <v>57.6</v>
      </c>
      <c r="AY50" s="26">
        <v>0</v>
      </c>
      <c r="AZ50" s="26">
        <v>18</v>
      </c>
      <c r="BA50" s="26">
        <v>21.6</v>
      </c>
      <c r="BB50" s="26">
        <v>9</v>
      </c>
      <c r="BC50" s="26">
        <v>7.2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158.58000000000001</v>
      </c>
      <c r="CC50" s="25">
        <v>10.11</v>
      </c>
      <c r="CE50" s="23">
        <v>0</v>
      </c>
      <c r="CG50" s="23">
        <v>2.7</v>
      </c>
      <c r="CH50" s="23">
        <v>2.7</v>
      </c>
      <c r="CI50" s="23">
        <v>2.7</v>
      </c>
      <c r="CJ50" s="23">
        <v>270</v>
      </c>
      <c r="CK50" s="23">
        <v>122.85</v>
      </c>
      <c r="CL50" s="23">
        <v>196.43</v>
      </c>
      <c r="CM50" s="23">
        <v>0.41</v>
      </c>
      <c r="CN50" s="23">
        <v>0.41</v>
      </c>
      <c r="CO50" s="23">
        <v>0.41</v>
      </c>
      <c r="CP50" s="23">
        <v>0</v>
      </c>
      <c r="CQ50" s="23">
        <v>0</v>
      </c>
      <c r="CR50" s="23">
        <v>8.42</v>
      </c>
    </row>
    <row r="51" spans="1:96" s="19" customFormat="1">
      <c r="A51" s="19" t="str">
        <f>"17"</f>
        <v>17</v>
      </c>
      <c r="B51" s="20" t="s">
        <v>110</v>
      </c>
      <c r="C51" s="21" t="str">
        <f>"33"</f>
        <v>33</v>
      </c>
      <c r="D51" s="21">
        <v>1.49</v>
      </c>
      <c r="E51" s="21">
        <v>0</v>
      </c>
      <c r="F51" s="21">
        <v>6.6</v>
      </c>
      <c r="G51" s="21">
        <v>0</v>
      </c>
      <c r="H51" s="21">
        <v>18.48</v>
      </c>
      <c r="I51" s="21">
        <v>135.56400000000002</v>
      </c>
      <c r="J51" s="22">
        <v>0</v>
      </c>
      <c r="K51" s="22">
        <v>0</v>
      </c>
      <c r="L51" s="22">
        <v>0</v>
      </c>
      <c r="M51" s="22">
        <v>0</v>
      </c>
      <c r="N51" s="22">
        <v>18.48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7.0000000000000007E-2</v>
      </c>
      <c r="AE51" s="22">
        <v>0</v>
      </c>
      <c r="AF51" s="22">
        <v>0</v>
      </c>
      <c r="AG51" s="22">
        <v>0</v>
      </c>
      <c r="AH51" s="22">
        <v>0.23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1">
        <v>12.36</v>
      </c>
      <c r="CE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10.3</v>
      </c>
    </row>
    <row r="52" spans="1:96" s="30" customFormat="1" ht="11.4">
      <c r="B52" s="27" t="s">
        <v>117</v>
      </c>
      <c r="C52" s="28"/>
      <c r="D52" s="28">
        <v>2.39</v>
      </c>
      <c r="E52" s="28">
        <v>0</v>
      </c>
      <c r="F52" s="28">
        <v>6.78</v>
      </c>
      <c r="G52" s="28">
        <v>0</v>
      </c>
      <c r="H52" s="28">
        <v>37.020000000000003</v>
      </c>
      <c r="I52" s="28">
        <v>213.4</v>
      </c>
      <c r="J52" s="29">
        <v>0</v>
      </c>
      <c r="K52" s="29">
        <v>0</v>
      </c>
      <c r="L52" s="29">
        <v>0</v>
      </c>
      <c r="M52" s="29">
        <v>0</v>
      </c>
      <c r="N52" s="29">
        <v>36.299999999999997</v>
      </c>
      <c r="O52" s="29">
        <v>0.36</v>
      </c>
      <c r="P52" s="29">
        <v>0.36</v>
      </c>
      <c r="Q52" s="29">
        <v>0</v>
      </c>
      <c r="R52" s="29">
        <v>0</v>
      </c>
      <c r="S52" s="29">
        <v>0.9</v>
      </c>
      <c r="T52" s="29">
        <v>0.54</v>
      </c>
      <c r="U52" s="29">
        <v>10.8</v>
      </c>
      <c r="V52" s="29">
        <v>216</v>
      </c>
      <c r="W52" s="29">
        <v>12.6</v>
      </c>
      <c r="X52" s="29">
        <v>7.2</v>
      </c>
      <c r="Y52" s="29">
        <v>12.6</v>
      </c>
      <c r="Z52" s="29">
        <v>2.52</v>
      </c>
      <c r="AA52" s="29">
        <v>0</v>
      </c>
      <c r="AB52" s="29">
        <v>0</v>
      </c>
      <c r="AC52" s="29">
        <v>0</v>
      </c>
      <c r="AD52" s="29">
        <v>0.25</v>
      </c>
      <c r="AE52" s="29">
        <v>0.02</v>
      </c>
      <c r="AF52" s="29">
        <v>0.02</v>
      </c>
      <c r="AG52" s="29">
        <v>0.18</v>
      </c>
      <c r="AH52" s="29">
        <v>0.59</v>
      </c>
      <c r="AI52" s="29">
        <v>3.6</v>
      </c>
      <c r="AJ52" s="29">
        <v>0.36</v>
      </c>
      <c r="AK52" s="29">
        <v>14.4</v>
      </c>
      <c r="AL52" s="29">
        <v>18</v>
      </c>
      <c r="AM52" s="29">
        <v>25.2</v>
      </c>
      <c r="AN52" s="29">
        <v>25.2</v>
      </c>
      <c r="AO52" s="29">
        <v>3.6</v>
      </c>
      <c r="AP52" s="29">
        <v>14.4</v>
      </c>
      <c r="AQ52" s="29">
        <v>3.6</v>
      </c>
      <c r="AR52" s="29">
        <v>12.6</v>
      </c>
      <c r="AS52" s="29">
        <v>23.4</v>
      </c>
      <c r="AT52" s="29">
        <v>14.4</v>
      </c>
      <c r="AU52" s="29">
        <v>104.4</v>
      </c>
      <c r="AV52" s="29">
        <v>9</v>
      </c>
      <c r="AW52" s="29">
        <v>19.8</v>
      </c>
      <c r="AX52" s="29">
        <v>57.6</v>
      </c>
      <c r="AY52" s="29">
        <v>0</v>
      </c>
      <c r="AZ52" s="29">
        <v>18</v>
      </c>
      <c r="BA52" s="29">
        <v>21.6</v>
      </c>
      <c r="BB52" s="29">
        <v>9</v>
      </c>
      <c r="BC52" s="29">
        <v>7.2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0</v>
      </c>
      <c r="BY52" s="29">
        <v>0</v>
      </c>
      <c r="BZ52" s="29">
        <v>0</v>
      </c>
      <c r="CA52" s="29">
        <v>0</v>
      </c>
      <c r="CB52" s="29">
        <v>158.58000000000001</v>
      </c>
      <c r="CC52" s="28">
        <f>SUM($CC$49:$CC$51)</f>
        <v>22.47</v>
      </c>
      <c r="CD52" s="30">
        <f>$I$52/$I$53*100</f>
        <v>7.8871407082164486</v>
      </c>
      <c r="CE52" s="30">
        <v>0</v>
      </c>
      <c r="CG52" s="30">
        <v>2.7</v>
      </c>
      <c r="CH52" s="30">
        <v>2.7</v>
      </c>
      <c r="CI52" s="30">
        <v>2.7</v>
      </c>
      <c r="CJ52" s="30">
        <v>270</v>
      </c>
      <c r="CK52" s="30">
        <v>122.85</v>
      </c>
      <c r="CL52" s="30">
        <v>196.43</v>
      </c>
      <c r="CM52" s="30">
        <v>0.41</v>
      </c>
      <c r="CN52" s="30">
        <v>0.41</v>
      </c>
      <c r="CO52" s="30">
        <v>0.41</v>
      </c>
      <c r="CP52" s="30">
        <v>0</v>
      </c>
      <c r="CQ52" s="30">
        <v>0</v>
      </c>
    </row>
    <row r="53" spans="1:96" s="30" customFormat="1" ht="11.4" hidden="1">
      <c r="B53" s="27" t="s">
        <v>118</v>
      </c>
      <c r="C53" s="28"/>
      <c r="D53" s="28">
        <v>91.49</v>
      </c>
      <c r="E53" s="28">
        <v>49.98</v>
      </c>
      <c r="F53" s="28">
        <v>112.94</v>
      </c>
      <c r="G53" s="28">
        <v>29.79</v>
      </c>
      <c r="H53" s="28">
        <v>339.44</v>
      </c>
      <c r="I53" s="28">
        <v>2705.67</v>
      </c>
      <c r="J53" s="29">
        <v>44.9</v>
      </c>
      <c r="K53" s="29">
        <v>19.12</v>
      </c>
      <c r="L53" s="29">
        <v>0</v>
      </c>
      <c r="M53" s="29">
        <v>0</v>
      </c>
      <c r="N53" s="29">
        <v>137.47999999999999</v>
      </c>
      <c r="O53" s="29">
        <v>182.52</v>
      </c>
      <c r="P53" s="29">
        <v>19.440000000000001</v>
      </c>
      <c r="Q53" s="29">
        <v>0</v>
      </c>
      <c r="R53" s="29">
        <v>0</v>
      </c>
      <c r="S53" s="29">
        <v>4.53</v>
      </c>
      <c r="T53" s="29">
        <v>26.65</v>
      </c>
      <c r="U53" s="29">
        <v>3590.73</v>
      </c>
      <c r="V53" s="29">
        <v>4171.6899999999996</v>
      </c>
      <c r="W53" s="29">
        <v>831.99</v>
      </c>
      <c r="X53" s="29">
        <v>267.04000000000002</v>
      </c>
      <c r="Y53" s="29">
        <v>1223.5</v>
      </c>
      <c r="Z53" s="29">
        <v>21.03</v>
      </c>
      <c r="AA53" s="29">
        <v>450.85</v>
      </c>
      <c r="AB53" s="29">
        <v>322.77999999999997</v>
      </c>
      <c r="AC53" s="29">
        <v>542.79999999999995</v>
      </c>
      <c r="AD53" s="29">
        <v>16.13</v>
      </c>
      <c r="AE53" s="29">
        <v>1.07</v>
      </c>
      <c r="AF53" s="29">
        <v>1.43</v>
      </c>
      <c r="AG53" s="29">
        <v>13.2</v>
      </c>
      <c r="AH53" s="29">
        <v>32.270000000000003</v>
      </c>
      <c r="AI53" s="29">
        <v>81.400000000000006</v>
      </c>
      <c r="AJ53" s="29">
        <v>0.76</v>
      </c>
      <c r="AK53" s="29">
        <v>4188.74</v>
      </c>
      <c r="AL53" s="29">
        <v>3574.77</v>
      </c>
      <c r="AM53" s="29">
        <v>6228.06</v>
      </c>
      <c r="AN53" s="29">
        <v>5217.6400000000003</v>
      </c>
      <c r="AO53" s="29">
        <v>1668.74</v>
      </c>
      <c r="AP53" s="29">
        <v>3195.2</v>
      </c>
      <c r="AQ53" s="29">
        <v>1139.05</v>
      </c>
      <c r="AR53" s="29">
        <v>3813.84</v>
      </c>
      <c r="AS53" s="29">
        <v>3480.91</v>
      </c>
      <c r="AT53" s="29">
        <v>4325.6499999999996</v>
      </c>
      <c r="AU53" s="29">
        <v>5987.77</v>
      </c>
      <c r="AV53" s="29">
        <v>2280.85</v>
      </c>
      <c r="AW53" s="29">
        <v>2926.2</v>
      </c>
      <c r="AX53" s="29">
        <v>14020.77</v>
      </c>
      <c r="AY53" s="29">
        <v>403.79</v>
      </c>
      <c r="AZ53" s="29">
        <v>3928.41</v>
      </c>
      <c r="BA53" s="29">
        <v>3377.46</v>
      </c>
      <c r="BB53" s="29">
        <v>3019.69</v>
      </c>
      <c r="BC53" s="29">
        <v>1241.97</v>
      </c>
      <c r="BD53" s="29">
        <v>1</v>
      </c>
      <c r="BE53" s="29">
        <v>0.49</v>
      </c>
      <c r="BF53" s="29">
        <v>0.36</v>
      </c>
      <c r="BG53" s="29">
        <v>0.94</v>
      </c>
      <c r="BH53" s="29">
        <v>0.99</v>
      </c>
      <c r="BI53" s="29">
        <v>3.7</v>
      </c>
      <c r="BJ53" s="29">
        <v>0.09</v>
      </c>
      <c r="BK53" s="29">
        <v>12.26</v>
      </c>
      <c r="BL53" s="29">
        <v>0.06</v>
      </c>
      <c r="BM53" s="29">
        <v>4.82</v>
      </c>
      <c r="BN53" s="29">
        <v>0.15</v>
      </c>
      <c r="BO53" s="29">
        <v>0.18</v>
      </c>
      <c r="BP53" s="29">
        <v>0</v>
      </c>
      <c r="BQ53" s="29">
        <v>0.69</v>
      </c>
      <c r="BR53" s="29">
        <v>1.05</v>
      </c>
      <c r="BS53" s="29">
        <v>15.71</v>
      </c>
      <c r="BT53" s="29">
        <v>0</v>
      </c>
      <c r="BU53" s="29">
        <v>0</v>
      </c>
      <c r="BV53" s="29">
        <v>16.96</v>
      </c>
      <c r="BW53" s="29">
        <v>0.16</v>
      </c>
      <c r="BX53" s="29">
        <v>0</v>
      </c>
      <c r="BY53" s="29">
        <v>0</v>
      </c>
      <c r="BZ53" s="29">
        <v>0</v>
      </c>
      <c r="CA53" s="29">
        <v>0</v>
      </c>
      <c r="CB53" s="29">
        <v>2695.18</v>
      </c>
      <c r="CC53" s="28">
        <v>410.99999999999994</v>
      </c>
      <c r="CE53" s="30">
        <v>504.65</v>
      </c>
      <c r="CG53" s="30">
        <v>385.34</v>
      </c>
      <c r="CH53" s="30">
        <v>212.86</v>
      </c>
      <c r="CI53" s="30">
        <v>299.10000000000002</v>
      </c>
      <c r="CJ53" s="30">
        <v>15084.7</v>
      </c>
      <c r="CK53" s="30">
        <v>7462.67</v>
      </c>
      <c r="CL53" s="30">
        <v>11273.68</v>
      </c>
      <c r="CM53" s="30">
        <v>306.45</v>
      </c>
      <c r="CN53" s="30">
        <v>180.16</v>
      </c>
      <c r="CO53" s="30">
        <v>243.31</v>
      </c>
      <c r="CP53" s="30">
        <v>35.4</v>
      </c>
      <c r="CQ53" s="30">
        <v>7.35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14</v>
      </c>
      <c r="E55" s="16"/>
      <c r="F55" s="16">
        <v>38</v>
      </c>
      <c r="G55" s="16"/>
      <c r="H55" s="16">
        <v>48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t="18" customHeight="1">
      <c r="A57" s="87" t="s">
        <v>155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200</v>
      </c>
      <c r="F29" s="43">
        <v>11.23</v>
      </c>
      <c r="G29" s="42">
        <v>86.48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33</v>
      </c>
      <c r="F30" s="55">
        <v>12.36</v>
      </c>
      <c r="G30" s="54">
        <v>135.56400000000002</v>
      </c>
      <c r="H30" s="54">
        <v>1.49</v>
      </c>
      <c r="I30" s="54">
        <v>6.6</v>
      </c>
      <c r="J30" s="56">
        <v>18.48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45539.414120370369</v>
      </c>
      <c r="C1">
        <f>YEAR(Дата_Сост)</f>
        <v>2024</v>
      </c>
      <c r="D1">
        <f>MONTH(Дата_Сост)</f>
        <v>9</v>
      </c>
      <c r="E1">
        <f>DAY(Дата_Сост)</f>
        <v>4</v>
      </c>
    </row>
    <row r="2" spans="1:5">
      <c r="A2" t="s">
        <v>82</v>
      </c>
      <c r="B2" s="2">
        <v>45529.560590277775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32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04.09.2024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2024-08-27T05:18:45Z</cp:lastPrinted>
  <dcterms:created xsi:type="dcterms:W3CDTF">2002-09-22T07:35:02Z</dcterms:created>
  <dcterms:modified xsi:type="dcterms:W3CDTF">2024-08-27T05:20:07Z</dcterms:modified>
</cp:coreProperties>
</file>