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<sst xmlns="http://schemas.openxmlformats.org/spreadsheetml/2006/main" count="185" uniqueCount="155">
  <si>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</si>
  <si>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</si>
  <si>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</si>
  <si>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</si>
  <si>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</si>
  <si>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</si>
  <si>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</si>
  <si>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</si>
  <si>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</si>
  <si>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</si>
  <si>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</si>
  <si>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</si>
  <si>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</si>
  <si>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</si>
  <si>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</si>
  <si>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</si>
  <si>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</si>
  <si>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</si>
  <si>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</si>
  <si>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</si>
  <si>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</si>
  <si>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</si>
  <si>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</si>
  <si>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</si>
  <si>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</si>
  <si>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</si>
  <si>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</si>
  <si>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</si>
  <si>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</si>
  <si>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</si>
  <si>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</si>
  <si>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</si>
  <si>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</si>
  <si>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</si>
  <si>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</si>
  <si>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</si>
  <si>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</si>
  <si>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</si>
  <si>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</si>
  <si>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</si>
  <si>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</si>
  <si>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</si>
  <si>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</si>
  <si>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</si>
  <si>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</si>
  <si>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</si>
  <si>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</si>
  <si>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</si>
  <si>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</si>
  <si>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</si>
  <si>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</si>
  <si>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</si>
  <si>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</si>
  <si>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</si>
  <si>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</si>
  <si>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</si>
  <si>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</si>
  <si>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</si>
  <si>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</si>
  <si>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</si>
  <si>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</si>
  <si>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</si>
  <si>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</si>
  <si>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</si>
  <si>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</si>
  <si>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</si>
  <si>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</si>
  <si>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</si>
  <si>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</si>
  <si>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</si>
  <si>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</si>
  <si>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</si>
  <si>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</si>
  <si>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</si>
  <si>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</si>
  <si>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</si>
  <si>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</si>
  <si>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</si>
  <si>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</si>
  <si>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</si>
  <si>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</si>
  <si>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</si>
  <si>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</si>
  <si>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</si>
  <si>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</si>
  <si>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</si>
  <si>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</si>
  <si>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</si>
  <si>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</si>
  <si>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</si>
  <si>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</si>
  <si>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</si>
  <si>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</si>
  <si>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</si>
  <si>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</si>
  <si>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</si>
  <si>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</si>
  <si>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</si>
  <si>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</si>
  <si>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отварного картофеля с соленым огурцом, репчатым луком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</si>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</sst>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24.9.2024г.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"24 сентября 2024 г."</f>
        <v>24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"160"</f>
        <v>160</v>
      </c>
      <c r="D11" s="25">
        <v>4.3899999999999997</v>
      </c>
      <c r="E11" s="25">
        <v>1.89</v>
      </c>
      <c r="F11" s="25">
        <v>4.83</v>
      </c>
      <c r="G11" s="25">
        <v>0.61</v>
      </c>
      <c r="H11" s="25">
        <v>21.28</v>
      </c>
      <c r="I11" s="25">
        <v>145.13984694634149</v>
      </c>
      <c r="J11" s="26">
        <v>3.18</v>
      </c>
      <c r="K11" s="26">
        <v>0.09</v>
      </c>
      <c r="L11" s="26">
        <v>0</v>
      </c>
      <c r="M11" s="26">
        <v>0</v>
      </c>
      <c r="N11" s="26">
        <v>5.29</v>
      </c>
      <c r="O11" s="26">
        <v>15.16</v>
      </c>
      <c r="P11" s="26">
        <v>0.83</v>
      </c>
      <c r="Q11" s="26">
        <v>0</v>
      </c>
      <c r="R11" s="26">
        <v>0</v>
      </c>
      <c r="S11" s="26">
        <v>0.06</v>
      </c>
      <c r="T11" s="26">
        <v>1.35</v>
      </c>
      <c r="U11" s="26">
        <v>276.16000000000003</v>
      </c>
      <c r="V11" s="26">
        <v>123.34</v>
      </c>
      <c r="W11" s="26">
        <v>75.89</v>
      </c>
      <c r="X11" s="26">
        <v>20.69</v>
      </c>
      <c r="Y11" s="26">
        <v>90.28</v>
      </c>
      <c r="Z11" s="26">
        <v>0.53</v>
      </c>
      <c r="AA11" s="26">
        <v>17.05</v>
      </c>
      <c r="AB11" s="26">
        <v>16.98</v>
      </c>
      <c r="AC11" s="26">
        <v>32.11</v>
      </c>
      <c r="AD11" s="26">
        <v>0.23</v>
      </c>
      <c r="AE11" s="26">
        <v>0.08</v>
      </c>
      <c r="AF11" s="26">
        <v>0.09</v>
      </c>
      <c r="AG11" s="26">
        <v>0.35</v>
      </c>
      <c r="AH11" s="26">
        <v>1.53</v>
      </c>
      <c r="AI11" s="26">
        <v>0.33</v>
      </c>
      <c r="AJ11" s="26">
        <v>0</v>
      </c>
      <c r="AK11" s="26">
        <v>212.78</v>
      </c>
      <c r="AL11" s="26">
        <v>202.06</v>
      </c>
      <c r="AM11" s="26">
        <v>467.01</v>
      </c>
      <c r="AN11" s="26">
        <v>200.48</v>
      </c>
      <c r="AO11" s="26">
        <v>102.56</v>
      </c>
      <c r="AP11" s="26">
        <v>167.05</v>
      </c>
      <c r="AQ11" s="26">
        <v>63.78</v>
      </c>
      <c r="AR11" s="26">
        <v>223.21</v>
      </c>
      <c r="AS11" s="26">
        <v>189.74</v>
      </c>
      <c r="AT11" s="26">
        <v>105.73</v>
      </c>
      <c r="AU11" s="26">
        <v>131.76</v>
      </c>
      <c r="AV11" s="26">
        <v>58.38</v>
      </c>
      <c r="AW11" s="26">
        <v>77.84</v>
      </c>
      <c r="AX11" s="26">
        <v>619.72</v>
      </c>
      <c r="AY11" s="26">
        <v>0</v>
      </c>
      <c r="AZ11" s="26">
        <v>214.46</v>
      </c>
      <c r="BA11" s="26">
        <v>152.52000000000001</v>
      </c>
      <c r="BB11" s="26">
        <v>196.76</v>
      </c>
      <c r="BC11" s="26">
        <v>62.27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0.27</v>
      </c>
      <c r="BJ11" s="26">
        <v>0</v>
      </c>
      <c r="BK11" s="26">
        <v>0.79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0.69</v>
      </c>
      <c r="BT11" s="26">
        <v>0</v>
      </c>
      <c r="BU11" s="26">
        <v>0</v>
      </c>
      <c r="BV11" s="26">
        <v>0.32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141.08000000000001</v>
      </c>
      <c r="CC11" s="25">
        <v>15.02</v>
      </c>
      <c r="CE11" s="23">
        <v>19.88</v>
      </c>
      <c r="CG11" s="23">
        <v>30.18</v>
      </c>
      <c r="CH11" s="23">
        <v>15.06</v>
      </c>
      <c r="CI11" s="23">
        <v>22.62</v>
      </c>
      <c r="CJ11" s="23">
        <v>1026.17</v>
      </c>
      <c r="CK11" s="23">
        <v>512.84</v>
      </c>
      <c r="CL11" s="23">
        <v>769.5</v>
      </c>
      <c r="CM11" s="23">
        <v>5.86</v>
      </c>
      <c r="CN11" s="23">
        <v>4.1500000000000004</v>
      </c>
      <c r="CO11" s="23">
        <v>5</v>
      </c>
      <c r="CP11" s="23">
        <v>2.34</v>
      </c>
      <c r="CQ11" s="23">
        <v>0.62</v>
      </c>
      <c r="CR11" s="23">
        <v>9.1</v>
      </c>
    </row>
    <row r="12" spans="1:96" s="23" customFormat="1">
      <c r="A12" s="23" t="str">
        <f>"726/1"</f>
        <v>726/1</v>
      </c>
      <c r="B12" s="24" t="s">
        <v>94</v>
      </c>
      <c r="C12" s="25" t="str">
        <f>"120"</f>
        <v>120</v>
      </c>
      <c r="D12" s="25">
        <v>15.53</v>
      </c>
      <c r="E12" s="25">
        <v>0.08</v>
      </c>
      <c r="F12" s="25">
        <v>8.2799999999999994</v>
      </c>
      <c r="G12" s="25">
        <v>3.6</v>
      </c>
      <c r="H12" s="25">
        <v>83.87</v>
      </c>
      <c r="I12" s="25">
        <v>465.48802000000006</v>
      </c>
      <c r="J12" s="26">
        <v>5.31</v>
      </c>
      <c r="K12" s="26">
        <v>0.22</v>
      </c>
      <c r="L12" s="26">
        <v>0</v>
      </c>
      <c r="M12" s="26">
        <v>0</v>
      </c>
      <c r="N12" s="26">
        <v>29.27</v>
      </c>
      <c r="O12" s="26">
        <v>51.11</v>
      </c>
      <c r="P12" s="26">
        <v>3.49</v>
      </c>
      <c r="Q12" s="26">
        <v>0</v>
      </c>
      <c r="R12" s="26">
        <v>0</v>
      </c>
      <c r="S12" s="26">
        <v>0.36</v>
      </c>
      <c r="T12" s="26">
        <v>2.06</v>
      </c>
      <c r="U12" s="26">
        <v>516.29999999999995</v>
      </c>
      <c r="V12" s="26">
        <v>140.97999999999999</v>
      </c>
      <c r="W12" s="26">
        <v>25.34</v>
      </c>
      <c r="X12" s="26">
        <v>34.450000000000003</v>
      </c>
      <c r="Y12" s="26">
        <v>91.35</v>
      </c>
      <c r="Z12" s="26">
        <v>2.11</v>
      </c>
      <c r="AA12" s="26">
        <v>24</v>
      </c>
      <c r="AB12" s="26">
        <v>24</v>
      </c>
      <c r="AC12" s="26">
        <v>45</v>
      </c>
      <c r="AD12" s="26">
        <v>2.14</v>
      </c>
      <c r="AE12" s="26">
        <v>0.14000000000000001</v>
      </c>
      <c r="AF12" s="26">
        <v>0.06</v>
      </c>
      <c r="AG12" s="26">
        <v>1.54</v>
      </c>
      <c r="AH12" s="26">
        <v>3.62</v>
      </c>
      <c r="AI12" s="26">
        <v>0</v>
      </c>
      <c r="AJ12" s="26">
        <v>0</v>
      </c>
      <c r="AK12" s="26">
        <v>423.56</v>
      </c>
      <c r="AL12" s="26">
        <v>439.26</v>
      </c>
      <c r="AM12" s="26">
        <v>673.79</v>
      </c>
      <c r="AN12" s="26">
        <v>228.7</v>
      </c>
      <c r="AO12" s="26">
        <v>133.57</v>
      </c>
      <c r="AP12" s="26">
        <v>268.37</v>
      </c>
      <c r="AQ12" s="26">
        <v>103.31</v>
      </c>
      <c r="AR12" s="26">
        <v>477.71</v>
      </c>
      <c r="AS12" s="26">
        <v>297.79000000000002</v>
      </c>
      <c r="AT12" s="26">
        <v>411.91</v>
      </c>
      <c r="AU12" s="26">
        <v>344.89</v>
      </c>
      <c r="AV12" s="26">
        <v>184.9</v>
      </c>
      <c r="AW12" s="26">
        <v>318.10000000000002</v>
      </c>
      <c r="AX12" s="26">
        <v>2635.95</v>
      </c>
      <c r="AY12" s="26">
        <v>0</v>
      </c>
      <c r="AZ12" s="26">
        <v>858.41</v>
      </c>
      <c r="BA12" s="26">
        <v>378.44</v>
      </c>
      <c r="BB12" s="26">
        <v>254.36</v>
      </c>
      <c r="BC12" s="26">
        <v>196.08</v>
      </c>
      <c r="BD12" s="26">
        <v>0.24</v>
      </c>
      <c r="BE12" s="26">
        <v>0.11</v>
      </c>
      <c r="BF12" s="26">
        <v>0.06</v>
      </c>
      <c r="BG12" s="26">
        <v>0.13</v>
      </c>
      <c r="BH12" s="26">
        <v>0.16</v>
      </c>
      <c r="BI12" s="26">
        <v>0.72</v>
      </c>
      <c r="BJ12" s="26">
        <v>0</v>
      </c>
      <c r="BK12" s="26">
        <v>2.29</v>
      </c>
      <c r="BL12" s="26">
        <v>0</v>
      </c>
      <c r="BM12" s="26">
        <v>0.76</v>
      </c>
      <c r="BN12" s="26">
        <v>0.01</v>
      </c>
      <c r="BO12" s="26">
        <v>0</v>
      </c>
      <c r="BP12" s="26">
        <v>0</v>
      </c>
      <c r="BQ12" s="26">
        <v>0.14000000000000001</v>
      </c>
      <c r="BR12" s="26">
        <v>0.21</v>
      </c>
      <c r="BS12" s="26">
        <v>2.82</v>
      </c>
      <c r="BT12" s="26">
        <v>0</v>
      </c>
      <c r="BU12" s="26">
        <v>0</v>
      </c>
      <c r="BV12" s="26">
        <v>1.1499999999999999</v>
      </c>
      <c r="BW12" s="26">
        <v>0.03</v>
      </c>
      <c r="BX12" s="26">
        <v>0</v>
      </c>
      <c r="BY12" s="26">
        <v>0</v>
      </c>
      <c r="BZ12" s="26">
        <v>0</v>
      </c>
      <c r="CA12" s="26">
        <v>0</v>
      </c>
      <c r="CB12" s="26">
        <v>67.540000000000006</v>
      </c>
      <c r="CC12" s="25">
        <v>43.68</v>
      </c>
      <c r="CE12" s="23">
        <v>28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26.48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1.96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1.64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1.21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0.73</v>
      </c>
    </row>
    <row r="15" spans="1:96" s="27" customFormat="1" ht="11.4">
      <c r="B15" s="28" t="s">
        <v>97</v>
      </c>
      <c r="C15" s="29"/>
      <c r="D15" s="29">
        <v>22</v>
      </c>
      <c r="E15" s="29">
        <v>1.97</v>
      </c>
      <c r="F15" s="29">
        <v>13.33</v>
      </c>
      <c r="G15" s="29">
        <v>4.43</v>
      </c>
      <c r="H15" s="29">
        <v>125.16</v>
      </c>
      <c r="I15" s="29">
        <v>700.89</v>
      </c>
      <c r="J15" s="30">
        <v>8.49</v>
      </c>
      <c r="K15" s="30">
        <v>0.31</v>
      </c>
      <c r="L15" s="30">
        <v>0</v>
      </c>
      <c r="M15" s="30">
        <v>0</v>
      </c>
      <c r="N15" s="30">
        <v>40.78</v>
      </c>
      <c r="O15" s="30">
        <v>79.95</v>
      </c>
      <c r="P15" s="30">
        <v>4.43</v>
      </c>
      <c r="Q15" s="30">
        <v>0</v>
      </c>
      <c r="R15" s="30">
        <v>0</v>
      </c>
      <c r="S15" s="30">
        <v>0.42</v>
      </c>
      <c r="T15" s="30">
        <v>3.98</v>
      </c>
      <c r="U15" s="30">
        <v>792.52</v>
      </c>
      <c r="V15" s="30">
        <v>264.49</v>
      </c>
      <c r="W15" s="30">
        <v>101.41</v>
      </c>
      <c r="X15" s="30">
        <v>55.14</v>
      </c>
      <c r="Y15" s="30">
        <v>181.63</v>
      </c>
      <c r="Z15" s="30">
        <v>2.66</v>
      </c>
      <c r="AA15" s="30">
        <v>41.05</v>
      </c>
      <c r="AB15" s="30">
        <v>40.98</v>
      </c>
      <c r="AC15" s="30">
        <v>77.11</v>
      </c>
      <c r="AD15" s="30">
        <v>2.37</v>
      </c>
      <c r="AE15" s="30">
        <v>0.21</v>
      </c>
      <c r="AF15" s="30">
        <v>0.15</v>
      </c>
      <c r="AG15" s="30">
        <v>1.89</v>
      </c>
      <c r="AH15" s="30">
        <v>5.15</v>
      </c>
      <c r="AI15" s="30">
        <v>0.33</v>
      </c>
      <c r="AJ15" s="30">
        <v>0</v>
      </c>
      <c r="AK15" s="30">
        <v>732.13</v>
      </c>
      <c r="AL15" s="30">
        <v>741.03</v>
      </c>
      <c r="AM15" s="30">
        <v>1293.49</v>
      </c>
      <c r="AN15" s="30">
        <v>479.81</v>
      </c>
      <c r="AO15" s="30">
        <v>266.14999999999998</v>
      </c>
      <c r="AP15" s="30">
        <v>495.45</v>
      </c>
      <c r="AQ15" s="30">
        <v>189.8</v>
      </c>
      <c r="AR15" s="30">
        <v>809.49</v>
      </c>
      <c r="AS15" s="30">
        <v>554.87</v>
      </c>
      <c r="AT15" s="30">
        <v>611.6</v>
      </c>
      <c r="AU15" s="30">
        <v>554.16</v>
      </c>
      <c r="AV15" s="30">
        <v>284</v>
      </c>
      <c r="AW15" s="30">
        <v>467.97</v>
      </c>
      <c r="AX15" s="30">
        <v>3858.06</v>
      </c>
      <c r="AY15" s="30">
        <v>0</v>
      </c>
      <c r="AZ15" s="30">
        <v>1269.1400000000001</v>
      </c>
      <c r="BA15" s="30">
        <v>616.30999999999995</v>
      </c>
      <c r="BB15" s="30">
        <v>507.76</v>
      </c>
      <c r="BC15" s="30">
        <v>303.25</v>
      </c>
      <c r="BD15" s="30">
        <v>0.33</v>
      </c>
      <c r="BE15" s="30">
        <v>0.15</v>
      </c>
      <c r="BF15" s="30">
        <v>0.08</v>
      </c>
      <c r="BG15" s="30">
        <v>0.18</v>
      </c>
      <c r="BH15" s="30">
        <v>0.22</v>
      </c>
      <c r="BI15" s="30">
        <v>0.99</v>
      </c>
      <c r="BJ15" s="30">
        <v>0</v>
      </c>
      <c r="BK15" s="30">
        <v>3.11</v>
      </c>
      <c r="BL15" s="30">
        <v>0</v>
      </c>
      <c r="BM15" s="30">
        <v>1</v>
      </c>
      <c r="BN15" s="30">
        <v>0.01</v>
      </c>
      <c r="BO15" s="30">
        <v>0</v>
      </c>
      <c r="BP15" s="30">
        <v>0</v>
      </c>
      <c r="BQ15" s="30">
        <v>0.19</v>
      </c>
      <c r="BR15" s="30">
        <v>0.3</v>
      </c>
      <c r="BS15" s="30">
        <v>3.53</v>
      </c>
      <c r="BT15" s="30">
        <v>0</v>
      </c>
      <c r="BU15" s="30">
        <v>0</v>
      </c>
      <c r="BV15" s="30">
        <v>1.55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420.4</v>
      </c>
      <c r="CC15" s="29">
        <f>SUM($CC$10:$CC$14)</f>
        <v>61.870000000000005</v>
      </c>
      <c r="CD15" s="27">
        <f>$I$15/$I$51*100</f>
        <v>18.368630575334997</v>
      </c>
      <c r="CE15" s="27">
        <v>47.88</v>
      </c>
      <c r="CG15" s="27">
        <v>30.78</v>
      </c>
      <c r="CH15" s="27">
        <v>15.66</v>
      </c>
      <c r="CI15" s="27">
        <v>23.22</v>
      </c>
      <c r="CJ15" s="27">
        <v>2664.99</v>
      </c>
      <c r="CK15" s="27">
        <v>1145.7</v>
      </c>
      <c r="CL15" s="27">
        <v>1905.35</v>
      </c>
      <c r="CM15" s="27">
        <v>25.03</v>
      </c>
      <c r="CN15" s="27">
        <v>20.62</v>
      </c>
      <c r="CO15" s="27">
        <v>22.82</v>
      </c>
      <c r="CP15" s="27">
        <v>8.34</v>
      </c>
      <c r="CQ15" s="27">
        <v>0.62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"41/1"</f>
        <v>41/1</v>
      </c>
      <c r="B17" s="24" t="s">
        <v>99</v>
      </c>
      <c r="C17" s="25" t="str">
        <f>"60"</f>
        <v>60</v>
      </c>
      <c r="D17" s="25">
        <v>0.84</v>
      </c>
      <c r="E17" s="25">
        <v>0</v>
      </c>
      <c r="F17" s="25">
        <v>3.68</v>
      </c>
      <c r="G17" s="25">
        <v>3.68</v>
      </c>
      <c r="H17" s="25">
        <v>6.21</v>
      </c>
      <c r="I17" s="25">
        <v>60.576178656000003</v>
      </c>
      <c r="J17" s="26">
        <v>0.48</v>
      </c>
      <c r="K17" s="26">
        <v>2.34</v>
      </c>
      <c r="L17" s="26">
        <v>0</v>
      </c>
      <c r="M17" s="26">
        <v>0</v>
      </c>
      <c r="N17" s="26">
        <v>1.18</v>
      </c>
      <c r="O17" s="26">
        <v>4.28</v>
      </c>
      <c r="P17" s="26">
        <v>0.75</v>
      </c>
      <c r="Q17" s="26">
        <v>0</v>
      </c>
      <c r="R17" s="26">
        <v>0</v>
      </c>
      <c r="S17" s="26">
        <v>0.2</v>
      </c>
      <c r="T17" s="26">
        <v>1.4</v>
      </c>
      <c r="U17" s="26">
        <v>311.25</v>
      </c>
      <c r="V17" s="26">
        <v>180.46</v>
      </c>
      <c r="W17" s="26">
        <v>10.16</v>
      </c>
      <c r="X17" s="26">
        <v>10.050000000000001</v>
      </c>
      <c r="Y17" s="26">
        <v>25.07</v>
      </c>
      <c r="Z17" s="26">
        <v>0.43</v>
      </c>
      <c r="AA17" s="26">
        <v>0</v>
      </c>
      <c r="AB17" s="26">
        <v>10.65</v>
      </c>
      <c r="AC17" s="26">
        <v>1.86</v>
      </c>
      <c r="AD17" s="26">
        <v>1.65</v>
      </c>
      <c r="AE17" s="26">
        <v>0.03</v>
      </c>
      <c r="AF17" s="26">
        <v>0.02</v>
      </c>
      <c r="AG17" s="26">
        <v>0.34</v>
      </c>
      <c r="AH17" s="26">
        <v>0.65</v>
      </c>
      <c r="AI17" s="26">
        <v>2.85</v>
      </c>
      <c r="AJ17" s="26">
        <v>0</v>
      </c>
      <c r="AK17" s="26">
        <v>12.25</v>
      </c>
      <c r="AL17" s="26">
        <v>15.68</v>
      </c>
      <c r="AM17" s="26">
        <v>20.27</v>
      </c>
      <c r="AN17" s="26">
        <v>22.55</v>
      </c>
      <c r="AO17" s="26">
        <v>4.05</v>
      </c>
      <c r="AP17" s="26">
        <v>15.68</v>
      </c>
      <c r="AQ17" s="26">
        <v>6.87</v>
      </c>
      <c r="AR17" s="26">
        <v>15.28</v>
      </c>
      <c r="AS17" s="26">
        <v>17.37</v>
      </c>
      <c r="AT17" s="26">
        <v>47.92</v>
      </c>
      <c r="AU17" s="26">
        <v>20.96</v>
      </c>
      <c r="AV17" s="26">
        <v>4.21</v>
      </c>
      <c r="AW17" s="26">
        <v>12.28</v>
      </c>
      <c r="AX17" s="26">
        <v>65.88</v>
      </c>
      <c r="AY17" s="26">
        <v>0</v>
      </c>
      <c r="AZ17" s="26">
        <v>8.98</v>
      </c>
      <c r="BA17" s="26">
        <v>8.09</v>
      </c>
      <c r="BB17" s="26">
        <v>8.98</v>
      </c>
      <c r="BC17" s="26">
        <v>3.89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0.24</v>
      </c>
      <c r="BL17" s="26">
        <v>0</v>
      </c>
      <c r="BM17" s="26">
        <v>0.15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0.89</v>
      </c>
      <c r="BT17" s="26">
        <v>0</v>
      </c>
      <c r="BU17" s="26">
        <v>0</v>
      </c>
      <c r="BV17" s="26">
        <v>2.11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48.03</v>
      </c>
      <c r="CC17" s="25">
        <v>11.25</v>
      </c>
      <c r="CE17" s="23">
        <v>1.77</v>
      </c>
      <c r="CG17" s="23">
        <v>14.51</v>
      </c>
      <c r="CH17" s="23">
        <v>8.4</v>
      </c>
      <c r="CI17" s="23">
        <v>11.45</v>
      </c>
      <c r="CJ17" s="23">
        <v>338.18</v>
      </c>
      <c r="CK17" s="23">
        <v>170.13</v>
      </c>
      <c r="CL17" s="23">
        <v>254.15</v>
      </c>
      <c r="CM17" s="23">
        <v>6.96</v>
      </c>
      <c r="CN17" s="23">
        <v>1.62</v>
      </c>
      <c r="CO17" s="23">
        <v>4.29</v>
      </c>
      <c r="CP17" s="23">
        <v>0</v>
      </c>
      <c r="CQ17" s="23">
        <v>0.3</v>
      </c>
      <c r="CR17" s="23">
        <v>6.82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16.41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9.94</v>
      </c>
    </row>
    <row r="19" spans="1:96" s="23" customFormat="1">
      <c r="A19" s="23" t="str">
        <f>"46/3"</f>
        <v>46/3</v>
      </c>
      <c r="B19" s="24" t="s">
        <v>101</v>
      </c>
      <c r="C19" s="25" t="str">
        <f>"160"</f>
        <v>160</v>
      </c>
      <c r="D19" s="25">
        <v>5.66</v>
      </c>
      <c r="E19" s="25">
        <v>0.03</v>
      </c>
      <c r="F19" s="25">
        <v>3.17</v>
      </c>
      <c r="G19" s="25">
        <v>0.71</v>
      </c>
      <c r="H19" s="25">
        <v>36.380000000000003</v>
      </c>
      <c r="I19" s="25">
        <v>196.20285280000002</v>
      </c>
      <c r="J19" s="26">
        <v>1.99</v>
      </c>
      <c r="K19" s="26">
        <v>0.09</v>
      </c>
      <c r="L19" s="26">
        <v>0</v>
      </c>
      <c r="M19" s="26">
        <v>0</v>
      </c>
      <c r="N19" s="26">
        <v>1.04</v>
      </c>
      <c r="O19" s="26">
        <v>33.51</v>
      </c>
      <c r="P19" s="26">
        <v>1.83</v>
      </c>
      <c r="Q19" s="26">
        <v>0</v>
      </c>
      <c r="R19" s="26">
        <v>0</v>
      </c>
      <c r="S19" s="26">
        <v>0</v>
      </c>
      <c r="T19" s="26">
        <v>1.37</v>
      </c>
      <c r="U19" s="26">
        <v>404.82</v>
      </c>
      <c r="V19" s="26">
        <v>60.02</v>
      </c>
      <c r="W19" s="26">
        <v>13.31</v>
      </c>
      <c r="X19" s="26">
        <v>7.77</v>
      </c>
      <c r="Y19" s="26">
        <v>42.9</v>
      </c>
      <c r="Z19" s="26">
        <v>0.79</v>
      </c>
      <c r="AA19" s="26">
        <v>9.6</v>
      </c>
      <c r="AB19" s="26">
        <v>9.6</v>
      </c>
      <c r="AC19" s="26">
        <v>18</v>
      </c>
      <c r="AD19" s="26">
        <v>0.86</v>
      </c>
      <c r="AE19" s="26">
        <v>7.0000000000000007E-2</v>
      </c>
      <c r="AF19" s="26">
        <v>0.02</v>
      </c>
      <c r="AG19" s="26">
        <v>0.53</v>
      </c>
      <c r="AH19" s="26">
        <v>1.59</v>
      </c>
      <c r="AI19" s="26">
        <v>0</v>
      </c>
      <c r="AJ19" s="26">
        <v>0</v>
      </c>
      <c r="AK19" s="26">
        <v>244.99</v>
      </c>
      <c r="AL19" s="26">
        <v>223.98</v>
      </c>
      <c r="AM19" s="26">
        <v>419.62</v>
      </c>
      <c r="AN19" s="26">
        <v>131.07</v>
      </c>
      <c r="AO19" s="26">
        <v>79.900000000000006</v>
      </c>
      <c r="AP19" s="26">
        <v>162.33000000000001</v>
      </c>
      <c r="AQ19" s="26">
        <v>53.26</v>
      </c>
      <c r="AR19" s="26">
        <v>260.33</v>
      </c>
      <c r="AS19" s="26">
        <v>172.15</v>
      </c>
      <c r="AT19" s="26">
        <v>207.57</v>
      </c>
      <c r="AU19" s="26">
        <v>178.05</v>
      </c>
      <c r="AV19" s="26">
        <v>104.61</v>
      </c>
      <c r="AW19" s="26">
        <v>181.92</v>
      </c>
      <c r="AX19" s="26">
        <v>1597.71</v>
      </c>
      <c r="AY19" s="26">
        <v>0</v>
      </c>
      <c r="AZ19" s="26">
        <v>503.45</v>
      </c>
      <c r="BA19" s="26">
        <v>260.77999999999997</v>
      </c>
      <c r="BB19" s="26">
        <v>130.94999999999999</v>
      </c>
      <c r="BC19" s="26">
        <v>103.67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0.28000000000000003</v>
      </c>
      <c r="BJ19" s="26">
        <v>0</v>
      </c>
      <c r="BK19" s="26">
        <v>0.86</v>
      </c>
      <c r="BL19" s="26">
        <v>0</v>
      </c>
      <c r="BM19" s="26">
        <v>0.24</v>
      </c>
      <c r="BN19" s="26">
        <v>0</v>
      </c>
      <c r="BO19" s="26">
        <v>0</v>
      </c>
      <c r="BP19" s="26">
        <v>0</v>
      </c>
      <c r="BQ19" s="26">
        <v>0.05</v>
      </c>
      <c r="BR19" s="26">
        <v>0.09</v>
      </c>
      <c r="BS19" s="26">
        <v>0.64</v>
      </c>
      <c r="BT19" s="26">
        <v>0</v>
      </c>
      <c r="BU19" s="26">
        <v>0</v>
      </c>
      <c r="BV19" s="26">
        <v>0.26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8.07</v>
      </c>
      <c r="CC19" s="25">
        <v>9.2799999999999994</v>
      </c>
      <c r="CE19" s="23">
        <v>11.2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1.04</v>
      </c>
      <c r="CR19" s="23">
        <v>5.62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49.6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30.18</v>
      </c>
    </row>
    <row r="21" spans="1:96" s="23" customFormat="1">
      <c r="A21" s="23" t="str">
        <f>"601"</f>
        <v>601</v>
      </c>
      <c r="B21" s="24" t="s">
        <v>103</v>
      </c>
      <c r="C21" s="25" t="str">
        <f>"30"</f>
        <v>30</v>
      </c>
      <c r="D21" s="25">
        <v>0.43</v>
      </c>
      <c r="E21" s="25">
        <v>0</v>
      </c>
      <c r="F21" s="25">
        <v>0.89</v>
      </c>
      <c r="G21" s="25">
        <v>0.03</v>
      </c>
      <c r="H21" s="25">
        <v>1.74</v>
      </c>
      <c r="I21" s="25">
        <v>16.849643977499998</v>
      </c>
      <c r="J21" s="26">
        <v>0.68</v>
      </c>
      <c r="K21" s="26">
        <v>0</v>
      </c>
      <c r="L21" s="26">
        <v>0</v>
      </c>
      <c r="M21" s="26">
        <v>0</v>
      </c>
      <c r="N21" s="26">
        <v>0.39</v>
      </c>
      <c r="O21" s="26">
        <v>1.27</v>
      </c>
      <c r="P21" s="26">
        <v>7.0000000000000007E-2</v>
      </c>
      <c r="Q21" s="26">
        <v>0</v>
      </c>
      <c r="R21" s="26">
        <v>0</v>
      </c>
      <c r="S21" s="26">
        <v>0.08</v>
      </c>
      <c r="T21" s="26">
        <v>0.56999999999999995</v>
      </c>
      <c r="U21" s="26">
        <v>196.75</v>
      </c>
      <c r="V21" s="26">
        <v>15.83</v>
      </c>
      <c r="W21" s="26">
        <v>7.2</v>
      </c>
      <c r="X21" s="26">
        <v>1.27</v>
      </c>
      <c r="Y21" s="26">
        <v>5.79</v>
      </c>
      <c r="Z21" s="26">
        <v>0.06</v>
      </c>
      <c r="AA21" s="26">
        <v>2.7</v>
      </c>
      <c r="AB21" s="26">
        <v>14.88</v>
      </c>
      <c r="AC21" s="26">
        <v>10.73</v>
      </c>
      <c r="AD21" s="26">
        <v>7.0000000000000007E-2</v>
      </c>
      <c r="AE21" s="26">
        <v>0</v>
      </c>
      <c r="AF21" s="26">
        <v>0.01</v>
      </c>
      <c r="AG21" s="26">
        <v>0.04</v>
      </c>
      <c r="AH21" s="26">
        <v>0.14000000000000001</v>
      </c>
      <c r="AI21" s="26">
        <v>0.17</v>
      </c>
      <c r="AJ21" s="26">
        <v>0</v>
      </c>
      <c r="AK21" s="26">
        <v>9.36</v>
      </c>
      <c r="AL21" s="26">
        <v>8.5500000000000007</v>
      </c>
      <c r="AM21" s="26">
        <v>16.02</v>
      </c>
      <c r="AN21" s="26">
        <v>4.97</v>
      </c>
      <c r="AO21" s="26">
        <v>3.04</v>
      </c>
      <c r="AP21" s="26">
        <v>6.18</v>
      </c>
      <c r="AQ21" s="26">
        <v>1.99</v>
      </c>
      <c r="AR21" s="26">
        <v>9.94</v>
      </c>
      <c r="AS21" s="26">
        <v>6.56</v>
      </c>
      <c r="AT21" s="26">
        <v>7.95</v>
      </c>
      <c r="AU21" s="26">
        <v>6.76</v>
      </c>
      <c r="AV21" s="26">
        <v>3.98</v>
      </c>
      <c r="AW21" s="26">
        <v>6.96</v>
      </c>
      <c r="AX21" s="26">
        <v>61.23</v>
      </c>
      <c r="AY21" s="26">
        <v>0</v>
      </c>
      <c r="AZ21" s="26">
        <v>19.28</v>
      </c>
      <c r="BA21" s="26">
        <v>9.94</v>
      </c>
      <c r="BB21" s="26">
        <v>4.97</v>
      </c>
      <c r="BC21" s="26">
        <v>3.98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29.26</v>
      </c>
      <c r="CC21" s="25">
        <v>3.16</v>
      </c>
      <c r="CE21" s="23">
        <v>5.18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0.5</v>
      </c>
      <c r="CR21" s="23">
        <v>1.91</v>
      </c>
    </row>
    <row r="22" spans="1:96" s="23" customFormat="1">
      <c r="A22" s="23" t="str">
        <f>"2"</f>
        <v>2</v>
      </c>
      <c r="B22" s="24" t="s">
        <v>95</v>
      </c>
      <c r="C22" s="25" t="str">
        <f>"40,2"</f>
        <v>40,2</v>
      </c>
      <c r="D22" s="25">
        <v>2.66</v>
      </c>
      <c r="E22" s="25">
        <v>0</v>
      </c>
      <c r="F22" s="25">
        <v>0.26</v>
      </c>
      <c r="G22" s="25">
        <v>0.26</v>
      </c>
      <c r="H22" s="25">
        <v>18.850000000000001</v>
      </c>
      <c r="I22" s="25">
        <v>90.008201999999983</v>
      </c>
      <c r="J22" s="26">
        <v>0</v>
      </c>
      <c r="K22" s="26">
        <v>0</v>
      </c>
      <c r="L22" s="26">
        <v>0</v>
      </c>
      <c r="M22" s="26">
        <v>0</v>
      </c>
      <c r="N22" s="26">
        <v>0.44</v>
      </c>
      <c r="O22" s="26">
        <v>18.329999999999998</v>
      </c>
      <c r="P22" s="26">
        <v>0.08</v>
      </c>
      <c r="Q22" s="26">
        <v>0</v>
      </c>
      <c r="R22" s="26">
        <v>0</v>
      </c>
      <c r="S22" s="26">
        <v>0</v>
      </c>
      <c r="T22" s="26">
        <v>0.72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128.35</v>
      </c>
      <c r="AL22" s="26">
        <v>133.6</v>
      </c>
      <c r="AM22" s="26">
        <v>204.6</v>
      </c>
      <c r="AN22" s="26">
        <v>67.849999999999994</v>
      </c>
      <c r="AO22" s="26">
        <v>40.22</v>
      </c>
      <c r="AP22" s="26">
        <v>80.44</v>
      </c>
      <c r="AQ22" s="26">
        <v>30.43</v>
      </c>
      <c r="AR22" s="26">
        <v>145.49</v>
      </c>
      <c r="AS22" s="26">
        <v>90.23</v>
      </c>
      <c r="AT22" s="26">
        <v>125.91</v>
      </c>
      <c r="AU22" s="26">
        <v>103.87</v>
      </c>
      <c r="AV22" s="26">
        <v>54.56</v>
      </c>
      <c r="AW22" s="26">
        <v>96.53</v>
      </c>
      <c r="AX22" s="26">
        <v>807.2</v>
      </c>
      <c r="AY22" s="26">
        <v>0</v>
      </c>
      <c r="AZ22" s="26">
        <v>263</v>
      </c>
      <c r="BA22" s="26">
        <v>114.36</v>
      </c>
      <c r="BB22" s="26">
        <v>75.89</v>
      </c>
      <c r="BC22" s="26">
        <v>60.16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15.72</v>
      </c>
      <c r="CC22" s="25">
        <v>2.63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2.19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1.9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1.59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11.09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6.72</v>
      </c>
    </row>
    <row r="25" spans="1:96" s="27" customFormat="1" ht="11.4">
      <c r="B25" s="28" t="s">
        <v>106</v>
      </c>
      <c r="C25" s="29"/>
      <c r="D25" s="29">
        <v>28.34</v>
      </c>
      <c r="E25" s="29">
        <v>14.33</v>
      </c>
      <c r="F25" s="29">
        <v>29.26</v>
      </c>
      <c r="G25" s="29">
        <v>13.63</v>
      </c>
      <c r="H25" s="29">
        <v>119.57</v>
      </c>
      <c r="I25" s="29">
        <v>837.32</v>
      </c>
      <c r="J25" s="30">
        <v>8.32</v>
      </c>
      <c r="K25" s="30">
        <v>7.63</v>
      </c>
      <c r="L25" s="30">
        <v>0</v>
      </c>
      <c r="M25" s="30">
        <v>0</v>
      </c>
      <c r="N25" s="30">
        <v>30.73</v>
      </c>
      <c r="O25" s="30">
        <v>76.45</v>
      </c>
      <c r="P25" s="30">
        <v>12.39</v>
      </c>
      <c r="Q25" s="30">
        <v>0</v>
      </c>
      <c r="R25" s="30">
        <v>0</v>
      </c>
      <c r="S25" s="30">
        <v>1.87</v>
      </c>
      <c r="T25" s="30">
        <v>9.57</v>
      </c>
      <c r="U25" s="30">
        <v>1796.39</v>
      </c>
      <c r="V25" s="30">
        <v>875.68</v>
      </c>
      <c r="W25" s="30">
        <v>119.04</v>
      </c>
      <c r="X25" s="30">
        <v>78.88</v>
      </c>
      <c r="Y25" s="30">
        <v>312.87</v>
      </c>
      <c r="Z25" s="30">
        <v>5.52</v>
      </c>
      <c r="AA25" s="30">
        <v>60.92</v>
      </c>
      <c r="AB25" s="30">
        <v>3629.29</v>
      </c>
      <c r="AC25" s="30">
        <v>840.39</v>
      </c>
      <c r="AD25" s="30">
        <v>7.93</v>
      </c>
      <c r="AE25" s="30">
        <v>0.27</v>
      </c>
      <c r="AF25" s="30">
        <v>0.32</v>
      </c>
      <c r="AG25" s="30">
        <v>6.36</v>
      </c>
      <c r="AH25" s="30">
        <v>13.71</v>
      </c>
      <c r="AI25" s="30">
        <v>89.76</v>
      </c>
      <c r="AJ25" s="30">
        <v>0</v>
      </c>
      <c r="AK25" s="30">
        <v>1375.85</v>
      </c>
      <c r="AL25" s="30">
        <v>1380.54</v>
      </c>
      <c r="AM25" s="30">
        <v>2166.08</v>
      </c>
      <c r="AN25" s="30">
        <v>1868.08</v>
      </c>
      <c r="AO25" s="30">
        <v>575.66</v>
      </c>
      <c r="AP25" s="30">
        <v>1115.51</v>
      </c>
      <c r="AQ25" s="30">
        <v>172.29</v>
      </c>
      <c r="AR25" s="30">
        <v>1344.03</v>
      </c>
      <c r="AS25" s="30">
        <v>567.86</v>
      </c>
      <c r="AT25" s="30">
        <v>728.91</v>
      </c>
      <c r="AU25" s="30">
        <v>899.04</v>
      </c>
      <c r="AV25" s="30">
        <v>624.59</v>
      </c>
      <c r="AW25" s="30">
        <v>537.35</v>
      </c>
      <c r="AX25" s="30">
        <v>3758.72</v>
      </c>
      <c r="AY25" s="30">
        <v>1.32</v>
      </c>
      <c r="AZ25" s="30">
        <v>1128.21</v>
      </c>
      <c r="BA25" s="30">
        <v>683.07</v>
      </c>
      <c r="BB25" s="30">
        <v>847.61</v>
      </c>
      <c r="BC25" s="30">
        <v>429.95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0.28000000000000003</v>
      </c>
      <c r="BJ25" s="30">
        <v>0</v>
      </c>
      <c r="BK25" s="30">
        <v>1.65</v>
      </c>
      <c r="BL25" s="30">
        <v>0</v>
      </c>
      <c r="BM25" s="30">
        <v>0.69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3.32</v>
      </c>
      <c r="BT25" s="30">
        <v>0</v>
      </c>
      <c r="BU25" s="30">
        <v>0</v>
      </c>
      <c r="BV25" s="30">
        <v>7.43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687.91</v>
      </c>
      <c r="CC25" s="29">
        <f>SUM($CC$16:$CC$24)</f>
        <v>105.32</v>
      </c>
      <c r="CD25" s="27">
        <f>$I$25/$I$51*100</f>
        <v>21.944130681475698</v>
      </c>
      <c r="CE25" s="27">
        <v>665.81</v>
      </c>
      <c r="CG25" s="27">
        <v>173.96</v>
      </c>
      <c r="CH25" s="27">
        <v>99.44</v>
      </c>
      <c r="CI25" s="27">
        <v>136.69999999999999</v>
      </c>
      <c r="CJ25" s="27">
        <v>4553.3500000000004</v>
      </c>
      <c r="CK25" s="27">
        <v>2157.02</v>
      </c>
      <c r="CL25" s="27">
        <v>3355.19</v>
      </c>
      <c r="CM25" s="27">
        <v>138.4</v>
      </c>
      <c r="CN25" s="27">
        <v>83.51</v>
      </c>
      <c r="CO25" s="27">
        <v>110.99</v>
      </c>
      <c r="CP25" s="27">
        <v>11.04</v>
      </c>
      <c r="CQ25" s="27">
        <v>3.38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""</f>
        <v/>
      </c>
      <c r="B28" s="20" t="s">
        <v>109</v>
      </c>
      <c r="C28" s="21" t="str">
        <f>"30"</f>
        <v>30</v>
      </c>
      <c r="D28" s="21">
        <v>1.5</v>
      </c>
      <c r="E28" s="21">
        <v>0</v>
      </c>
      <c r="F28" s="21">
        <v>4.8</v>
      </c>
      <c r="G28" s="21">
        <v>0</v>
      </c>
      <c r="H28" s="21">
        <v>17.7</v>
      </c>
      <c r="I28" s="21">
        <v>116.45999999999998</v>
      </c>
      <c r="J28" s="22">
        <v>0</v>
      </c>
      <c r="K28" s="22">
        <v>0</v>
      </c>
      <c r="L28" s="22">
        <v>0</v>
      </c>
      <c r="M28" s="22">
        <v>0</v>
      </c>
      <c r="N28" s="22">
        <v>17.7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12.58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10.48</v>
      </c>
    </row>
    <row r="29" spans="1:96" s="27" customFormat="1" ht="11.4">
      <c r="B29" s="28" t="s">
        <v>110</v>
      </c>
      <c r="C29" s="29"/>
      <c r="D29" s="29">
        <v>2.5</v>
      </c>
      <c r="E29" s="29">
        <v>0</v>
      </c>
      <c r="F29" s="29">
        <v>5</v>
      </c>
      <c r="G29" s="29">
        <v>0</v>
      </c>
      <c r="H29" s="29">
        <v>38.299999999999997</v>
      </c>
      <c r="I29" s="29">
        <v>202.94</v>
      </c>
      <c r="J29" s="30">
        <v>0</v>
      </c>
      <c r="K29" s="30">
        <v>0</v>
      </c>
      <c r="L29" s="30">
        <v>0</v>
      </c>
      <c r="M29" s="30">
        <v>0</v>
      </c>
      <c r="N29" s="30">
        <v>37.5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23.810000000000002</v>
      </c>
      <c r="CD29" s="27">
        <f>$I$29/$I$51*100</f>
        <v>5.3185662357266965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"260"</f>
        <v>260</v>
      </c>
      <c r="D32" s="25">
        <v>7.14</v>
      </c>
      <c r="E32" s="25">
        <v>3.07</v>
      </c>
      <c r="F32" s="25">
        <v>7.85</v>
      </c>
      <c r="G32" s="25">
        <v>0.99</v>
      </c>
      <c r="H32" s="25">
        <v>34.58</v>
      </c>
      <c r="I32" s="25">
        <v>235.85225128780482</v>
      </c>
      <c r="J32" s="26">
        <v>5.17</v>
      </c>
      <c r="K32" s="26">
        <v>0.14000000000000001</v>
      </c>
      <c r="L32" s="26">
        <v>0</v>
      </c>
      <c r="M32" s="26">
        <v>0</v>
      </c>
      <c r="N32" s="26">
        <v>8.6</v>
      </c>
      <c r="O32" s="26">
        <v>24.64</v>
      </c>
      <c r="P32" s="26">
        <v>1.34</v>
      </c>
      <c r="Q32" s="26">
        <v>0</v>
      </c>
      <c r="R32" s="26">
        <v>0</v>
      </c>
      <c r="S32" s="26">
        <v>0.1</v>
      </c>
      <c r="T32" s="26">
        <v>2.19</v>
      </c>
      <c r="U32" s="26">
        <v>448.76</v>
      </c>
      <c r="V32" s="26">
        <v>200.42</v>
      </c>
      <c r="W32" s="26">
        <v>123.32</v>
      </c>
      <c r="X32" s="26">
        <v>33.619999999999997</v>
      </c>
      <c r="Y32" s="26">
        <v>146.69999999999999</v>
      </c>
      <c r="Z32" s="26">
        <v>0.87</v>
      </c>
      <c r="AA32" s="26">
        <v>27.7</v>
      </c>
      <c r="AB32" s="26">
        <v>27.6</v>
      </c>
      <c r="AC32" s="26">
        <v>52.18</v>
      </c>
      <c r="AD32" s="26">
        <v>0.37</v>
      </c>
      <c r="AE32" s="26">
        <v>0.12</v>
      </c>
      <c r="AF32" s="26">
        <v>0.14000000000000001</v>
      </c>
      <c r="AG32" s="26">
        <v>0.56000000000000005</v>
      </c>
      <c r="AH32" s="26">
        <v>2.48</v>
      </c>
      <c r="AI32" s="26">
        <v>0.54</v>
      </c>
      <c r="AJ32" s="26">
        <v>0</v>
      </c>
      <c r="AK32" s="26">
        <v>345.77</v>
      </c>
      <c r="AL32" s="26">
        <v>328.35</v>
      </c>
      <c r="AM32" s="26">
        <v>758.89</v>
      </c>
      <c r="AN32" s="26">
        <v>325.77</v>
      </c>
      <c r="AO32" s="26">
        <v>166.66</v>
      </c>
      <c r="AP32" s="26">
        <v>271.45999999999998</v>
      </c>
      <c r="AQ32" s="26">
        <v>103.65</v>
      </c>
      <c r="AR32" s="26">
        <v>362.71</v>
      </c>
      <c r="AS32" s="26">
        <v>308.33</v>
      </c>
      <c r="AT32" s="26">
        <v>171.81</v>
      </c>
      <c r="AU32" s="26">
        <v>214.11</v>
      </c>
      <c r="AV32" s="26">
        <v>94.87</v>
      </c>
      <c r="AW32" s="26">
        <v>126.49</v>
      </c>
      <c r="AX32" s="26">
        <v>1007.05</v>
      </c>
      <c r="AY32" s="26">
        <v>0</v>
      </c>
      <c r="AZ32" s="26">
        <v>348.5</v>
      </c>
      <c r="BA32" s="26">
        <v>247.85</v>
      </c>
      <c r="BB32" s="26">
        <v>319.73</v>
      </c>
      <c r="BC32" s="26">
        <v>101.19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0.1</v>
      </c>
      <c r="BI32" s="26">
        <v>0.45</v>
      </c>
      <c r="BJ32" s="26">
        <v>0</v>
      </c>
      <c r="BK32" s="26">
        <v>1.29</v>
      </c>
      <c r="BL32" s="26">
        <v>0</v>
      </c>
      <c r="BM32" s="26">
        <v>0.39</v>
      </c>
      <c r="BN32" s="26">
        <v>0</v>
      </c>
      <c r="BO32" s="26">
        <v>0</v>
      </c>
      <c r="BP32" s="26">
        <v>0</v>
      </c>
      <c r="BQ32" s="26">
        <v>0.09</v>
      </c>
      <c r="BR32" s="26">
        <v>0.13</v>
      </c>
      <c r="BS32" s="26">
        <v>1.1200000000000001</v>
      </c>
      <c r="BT32" s="26">
        <v>0</v>
      </c>
      <c r="BU32" s="26">
        <v>0</v>
      </c>
      <c r="BV32" s="26">
        <v>0.52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229.26</v>
      </c>
      <c r="CC32" s="25">
        <v>24.41</v>
      </c>
      <c r="CE32" s="23">
        <v>32.299999999999997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3.8</v>
      </c>
      <c r="CQ32" s="23">
        <v>1.01</v>
      </c>
      <c r="CR32" s="23">
        <v>14.79</v>
      </c>
    </row>
    <row r="33" spans="1:96" s="23" customFormat="1">
      <c r="A33" s="23" t="str">
        <f>"726/1"</f>
        <v>726/1</v>
      </c>
      <c r="B33" s="24" t="s">
        <v>94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43.68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26.48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3.27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2.73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1.21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0.73</v>
      </c>
    </row>
    <row r="36" spans="1:96" s="27" customFormat="1" ht="11.4">
      <c r="B36" s="28" t="s">
        <v>112</v>
      </c>
      <c r="C36" s="29"/>
      <c r="D36" s="29">
        <v>26.07</v>
      </c>
      <c r="E36" s="29">
        <v>3.15</v>
      </c>
      <c r="F36" s="29">
        <v>16.48</v>
      </c>
      <c r="G36" s="29">
        <v>4.95</v>
      </c>
      <c r="H36" s="29">
        <v>147.84</v>
      </c>
      <c r="I36" s="29">
        <v>836.39</v>
      </c>
      <c r="J36" s="30">
        <v>10.48</v>
      </c>
      <c r="K36" s="30">
        <v>0.36</v>
      </c>
      <c r="L36" s="30">
        <v>0</v>
      </c>
      <c r="M36" s="30">
        <v>0</v>
      </c>
      <c r="N36" s="30">
        <v>44.31</v>
      </c>
      <c r="O36" s="30">
        <v>98.54</v>
      </c>
      <c r="P36" s="30">
        <v>4.99</v>
      </c>
      <c r="Q36" s="30">
        <v>0</v>
      </c>
      <c r="R36" s="30">
        <v>0</v>
      </c>
      <c r="S36" s="30">
        <v>0.46</v>
      </c>
      <c r="T36" s="30">
        <v>5.18</v>
      </c>
      <c r="U36" s="30">
        <v>965.12</v>
      </c>
      <c r="V36" s="30">
        <v>341.57</v>
      </c>
      <c r="W36" s="30">
        <v>148.84</v>
      </c>
      <c r="X36" s="30">
        <v>68.069999999999993</v>
      </c>
      <c r="Y36" s="30">
        <v>238.05</v>
      </c>
      <c r="Z36" s="30">
        <v>2.99</v>
      </c>
      <c r="AA36" s="30">
        <v>51.7</v>
      </c>
      <c r="AB36" s="30">
        <v>51.6</v>
      </c>
      <c r="AC36" s="30">
        <v>97.18</v>
      </c>
      <c r="AD36" s="30">
        <v>2.5099999999999998</v>
      </c>
      <c r="AE36" s="30">
        <v>0.26</v>
      </c>
      <c r="AF36" s="30">
        <v>0.2</v>
      </c>
      <c r="AG36" s="30">
        <v>2.11</v>
      </c>
      <c r="AH36" s="30">
        <v>6.1</v>
      </c>
      <c r="AI36" s="30">
        <v>0.54</v>
      </c>
      <c r="AJ36" s="30">
        <v>0</v>
      </c>
      <c r="AK36" s="30">
        <v>928.98</v>
      </c>
      <c r="AL36" s="30">
        <v>933.79</v>
      </c>
      <c r="AM36" s="30">
        <v>1687.16</v>
      </c>
      <c r="AN36" s="30">
        <v>638.87</v>
      </c>
      <c r="AO36" s="30">
        <v>350.26</v>
      </c>
      <c r="AP36" s="30">
        <v>639.88</v>
      </c>
      <c r="AQ36" s="30">
        <v>244.8</v>
      </c>
      <c r="AR36" s="30">
        <v>1021.38</v>
      </c>
      <c r="AS36" s="30">
        <v>718.35</v>
      </c>
      <c r="AT36" s="30">
        <v>740.32</v>
      </c>
      <c r="AU36" s="30">
        <v>688.19</v>
      </c>
      <c r="AV36" s="30">
        <v>347.63</v>
      </c>
      <c r="AW36" s="30">
        <v>564.64</v>
      </c>
      <c r="AX36" s="30">
        <v>4646.9799999999996</v>
      </c>
      <c r="AY36" s="30">
        <v>0</v>
      </c>
      <c r="AZ36" s="30">
        <v>1534.03</v>
      </c>
      <c r="BA36" s="30">
        <v>768.53</v>
      </c>
      <c r="BB36" s="30">
        <v>668.49</v>
      </c>
      <c r="BC36" s="30">
        <v>372.1</v>
      </c>
      <c r="BD36" s="30">
        <v>0.39</v>
      </c>
      <c r="BE36" s="30">
        <v>0.18</v>
      </c>
      <c r="BF36" s="30">
        <v>0.09</v>
      </c>
      <c r="BG36" s="30">
        <v>0.22</v>
      </c>
      <c r="BH36" s="30">
        <v>0.26</v>
      </c>
      <c r="BI36" s="30">
        <v>1.17</v>
      </c>
      <c r="BJ36" s="30">
        <v>0</v>
      </c>
      <c r="BK36" s="30">
        <v>3.62</v>
      </c>
      <c r="BL36" s="30">
        <v>0</v>
      </c>
      <c r="BM36" s="30">
        <v>1.1499999999999999</v>
      </c>
      <c r="BN36" s="30">
        <v>0.02</v>
      </c>
      <c r="BO36" s="30">
        <v>0</v>
      </c>
      <c r="BP36" s="30">
        <v>0</v>
      </c>
      <c r="BQ36" s="30">
        <v>0.22</v>
      </c>
      <c r="BR36" s="30">
        <v>0.35</v>
      </c>
      <c r="BS36" s="30">
        <v>3.97</v>
      </c>
      <c r="BT36" s="30">
        <v>0</v>
      </c>
      <c r="BU36" s="30">
        <v>0</v>
      </c>
      <c r="BV36" s="30">
        <v>1.81</v>
      </c>
      <c r="BW36" s="30">
        <v>0.05</v>
      </c>
      <c r="BX36" s="30">
        <v>0</v>
      </c>
      <c r="BY36" s="30">
        <v>0</v>
      </c>
      <c r="BZ36" s="30">
        <v>0</v>
      </c>
      <c r="CA36" s="30">
        <v>0</v>
      </c>
      <c r="CB36" s="30">
        <v>516.4</v>
      </c>
      <c r="CC36" s="29">
        <f>SUM($CC$31:$CC$35)</f>
        <v>72.569999999999993</v>
      </c>
      <c r="CD36" s="27">
        <f>$I$36/$I$51*100</f>
        <v>21.919757632302414</v>
      </c>
      <c r="CE36" s="27">
        <v>60.3</v>
      </c>
      <c r="CG36" s="27">
        <v>34.14</v>
      </c>
      <c r="CH36" s="27">
        <v>17.329999999999998</v>
      </c>
      <c r="CI36" s="27">
        <v>25.73</v>
      </c>
      <c r="CJ36" s="27">
        <v>3055.67</v>
      </c>
      <c r="CK36" s="27">
        <v>1309.27</v>
      </c>
      <c r="CL36" s="27">
        <v>2182.4699999999998</v>
      </c>
      <c r="CM36" s="27">
        <v>27.89</v>
      </c>
      <c r="CN36" s="27">
        <v>23.29</v>
      </c>
      <c r="CO36" s="27">
        <v>25.59</v>
      </c>
      <c r="CP36" s="27">
        <v>9.8000000000000007</v>
      </c>
      <c r="CQ36" s="27">
        <v>1.01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36">
      <c r="A38" s="23" t="str">
        <f>"41/1"</f>
        <v>41/1</v>
      </c>
      <c r="B38" s="24" t="s">
        <v>99</v>
      </c>
      <c r="C38" s="25" t="str">
        <f>"100"</f>
        <v>100</v>
      </c>
      <c r="D38" s="25">
        <v>1.4</v>
      </c>
      <c r="E38" s="25">
        <v>0</v>
      </c>
      <c r="F38" s="25">
        <v>6.13</v>
      </c>
      <c r="G38" s="25">
        <v>6.13</v>
      </c>
      <c r="H38" s="25">
        <v>10.35</v>
      </c>
      <c r="I38" s="25">
        <v>100.96029775999999</v>
      </c>
      <c r="J38" s="26">
        <v>0.8</v>
      </c>
      <c r="K38" s="26">
        <v>3.9</v>
      </c>
      <c r="L38" s="26">
        <v>0</v>
      </c>
      <c r="M38" s="26">
        <v>0</v>
      </c>
      <c r="N38" s="26">
        <v>1.97</v>
      </c>
      <c r="O38" s="26">
        <v>7.13</v>
      </c>
      <c r="P38" s="26">
        <v>1.25</v>
      </c>
      <c r="Q38" s="26">
        <v>0</v>
      </c>
      <c r="R38" s="26">
        <v>0</v>
      </c>
      <c r="S38" s="26">
        <v>0.33</v>
      </c>
      <c r="T38" s="26">
        <v>2.33</v>
      </c>
      <c r="U38" s="26">
        <v>518.75</v>
      </c>
      <c r="V38" s="26">
        <v>300.77</v>
      </c>
      <c r="W38" s="26">
        <v>16.940000000000001</v>
      </c>
      <c r="X38" s="26">
        <v>16.739999999999998</v>
      </c>
      <c r="Y38" s="26">
        <v>41.78</v>
      </c>
      <c r="Z38" s="26">
        <v>0.71</v>
      </c>
      <c r="AA38" s="26">
        <v>0</v>
      </c>
      <c r="AB38" s="26">
        <v>17.75</v>
      </c>
      <c r="AC38" s="26">
        <v>3.11</v>
      </c>
      <c r="AD38" s="26">
        <v>2.75</v>
      </c>
      <c r="AE38" s="26">
        <v>0.06</v>
      </c>
      <c r="AF38" s="26">
        <v>0.04</v>
      </c>
      <c r="AG38" s="26">
        <v>0.56999999999999995</v>
      </c>
      <c r="AH38" s="26">
        <v>1.08</v>
      </c>
      <c r="AI38" s="26">
        <v>4.75</v>
      </c>
      <c r="AJ38" s="26">
        <v>0</v>
      </c>
      <c r="AK38" s="26">
        <v>20.420000000000002</v>
      </c>
      <c r="AL38" s="26">
        <v>26.14</v>
      </c>
      <c r="AM38" s="26">
        <v>33.78</v>
      </c>
      <c r="AN38" s="26">
        <v>37.590000000000003</v>
      </c>
      <c r="AO38" s="26">
        <v>6.76</v>
      </c>
      <c r="AP38" s="26">
        <v>26.14</v>
      </c>
      <c r="AQ38" s="26">
        <v>11.45</v>
      </c>
      <c r="AR38" s="26">
        <v>25.46</v>
      </c>
      <c r="AS38" s="26">
        <v>28.95</v>
      </c>
      <c r="AT38" s="26">
        <v>79.86</v>
      </c>
      <c r="AU38" s="26">
        <v>34.94</v>
      </c>
      <c r="AV38" s="26">
        <v>7.01</v>
      </c>
      <c r="AW38" s="26">
        <v>20.47</v>
      </c>
      <c r="AX38" s="26">
        <v>109.81</v>
      </c>
      <c r="AY38" s="26">
        <v>0</v>
      </c>
      <c r="AZ38" s="26">
        <v>14.97</v>
      </c>
      <c r="BA38" s="26">
        <v>13.48</v>
      </c>
      <c r="BB38" s="26">
        <v>14.97</v>
      </c>
      <c r="BC38" s="26">
        <v>6.49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0.25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1.48</v>
      </c>
      <c r="BT38" s="26">
        <v>0</v>
      </c>
      <c r="BU38" s="26">
        <v>0</v>
      </c>
      <c r="BV38" s="26">
        <v>3.52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80.06</v>
      </c>
      <c r="CC38" s="25">
        <v>18.760000000000002</v>
      </c>
      <c r="CE38" s="23">
        <v>2.96</v>
      </c>
      <c r="CG38" s="23">
        <v>14.51</v>
      </c>
      <c r="CH38" s="23">
        <v>8.4</v>
      </c>
      <c r="CI38" s="23">
        <v>11.45</v>
      </c>
      <c r="CJ38" s="23">
        <v>338.18</v>
      </c>
      <c r="CK38" s="23">
        <v>170.13</v>
      </c>
      <c r="CL38" s="23">
        <v>254.15</v>
      </c>
      <c r="CM38" s="23">
        <v>6.96</v>
      </c>
      <c r="CN38" s="23">
        <v>1.62</v>
      </c>
      <c r="CO38" s="23">
        <v>4.29</v>
      </c>
      <c r="CP38" s="23">
        <v>0</v>
      </c>
      <c r="CQ38" s="23">
        <v>0.5</v>
      </c>
      <c r="CR38" s="23">
        <v>11.37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20.51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12.43</v>
      </c>
    </row>
    <row r="40" spans="1:96" s="23" customFormat="1">
      <c r="A40" s="23" t="str">
        <f>"46/3"</f>
        <v>46/3</v>
      </c>
      <c r="B40" s="24" t="s">
        <v>101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11.6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7.03</v>
      </c>
    </row>
    <row r="41" spans="1:96" s="23" customFormat="1">
      <c r="A41" s="23" t="str">
        <f>"10/7"</f>
        <v>10/7</v>
      </c>
      <c r="B41" s="24" t="s">
        <v>102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228.20706760000002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49.6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30.18</v>
      </c>
    </row>
    <row r="42" spans="1:96" s="23" customFormat="1">
      <c r="A42" s="23" t="str">
        <f>"601"</f>
        <v>601</v>
      </c>
      <c r="B42" s="24" t="s">
        <v>103</v>
      </c>
      <c r="C42" s="25" t="str">
        <f>"50"</f>
        <v>50</v>
      </c>
      <c r="D42" s="25">
        <v>0.71</v>
      </c>
      <c r="E42" s="25">
        <v>0</v>
      </c>
      <c r="F42" s="25">
        <v>1.49</v>
      </c>
      <c r="G42" s="25">
        <v>0.05</v>
      </c>
      <c r="H42" s="25">
        <v>2.9</v>
      </c>
      <c r="I42" s="25">
        <v>28.0827399625</v>
      </c>
      <c r="J42" s="26">
        <v>1.1299999999999999</v>
      </c>
      <c r="K42" s="26">
        <v>0</v>
      </c>
      <c r="L42" s="26">
        <v>0</v>
      </c>
      <c r="M42" s="26">
        <v>0</v>
      </c>
      <c r="N42" s="26">
        <v>0.65</v>
      </c>
      <c r="O42" s="26">
        <v>2.12</v>
      </c>
      <c r="P42" s="26">
        <v>0.12</v>
      </c>
      <c r="Q42" s="26">
        <v>0</v>
      </c>
      <c r="R42" s="26">
        <v>0</v>
      </c>
      <c r="S42" s="26">
        <v>0.14000000000000001</v>
      </c>
      <c r="T42" s="26">
        <v>0.95</v>
      </c>
      <c r="U42" s="26">
        <v>327.92</v>
      </c>
      <c r="V42" s="26">
        <v>26.39</v>
      </c>
      <c r="W42" s="26">
        <v>12</v>
      </c>
      <c r="X42" s="26">
        <v>2.12</v>
      </c>
      <c r="Y42" s="26">
        <v>9.64</v>
      </c>
      <c r="Z42" s="26">
        <v>0.1</v>
      </c>
      <c r="AA42" s="26">
        <v>4.5</v>
      </c>
      <c r="AB42" s="26">
        <v>24.8</v>
      </c>
      <c r="AC42" s="26">
        <v>17.88</v>
      </c>
      <c r="AD42" s="26">
        <v>0.11</v>
      </c>
      <c r="AE42" s="26">
        <v>0.01</v>
      </c>
      <c r="AF42" s="26">
        <v>0.01</v>
      </c>
      <c r="AG42" s="26">
        <v>0.06</v>
      </c>
      <c r="AH42" s="26">
        <v>0.23</v>
      </c>
      <c r="AI42" s="26">
        <v>0.28000000000000003</v>
      </c>
      <c r="AJ42" s="26">
        <v>0</v>
      </c>
      <c r="AK42" s="26">
        <v>15.61</v>
      </c>
      <c r="AL42" s="26">
        <v>14.25</v>
      </c>
      <c r="AM42" s="26">
        <v>26.71</v>
      </c>
      <c r="AN42" s="26">
        <v>8.2799999999999994</v>
      </c>
      <c r="AO42" s="26">
        <v>5.07</v>
      </c>
      <c r="AP42" s="26">
        <v>10.3</v>
      </c>
      <c r="AQ42" s="26">
        <v>3.31</v>
      </c>
      <c r="AR42" s="26">
        <v>16.57</v>
      </c>
      <c r="AS42" s="26">
        <v>10.93</v>
      </c>
      <c r="AT42" s="26">
        <v>13.25</v>
      </c>
      <c r="AU42" s="26">
        <v>11.27</v>
      </c>
      <c r="AV42" s="26">
        <v>6.63</v>
      </c>
      <c r="AW42" s="26">
        <v>11.6</v>
      </c>
      <c r="AX42" s="26">
        <v>102.06</v>
      </c>
      <c r="AY42" s="26">
        <v>0</v>
      </c>
      <c r="AZ42" s="26">
        <v>32.14</v>
      </c>
      <c r="BA42" s="26">
        <v>16.57</v>
      </c>
      <c r="BB42" s="26">
        <v>8.2799999999999994</v>
      </c>
      <c r="BC42" s="26">
        <v>6.63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0.02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48.76</v>
      </c>
      <c r="CC42" s="25">
        <v>5.26</v>
      </c>
      <c r="CE42" s="23">
        <v>8.6300000000000008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0.83</v>
      </c>
      <c r="CR42" s="23">
        <v>3.19</v>
      </c>
    </row>
    <row r="43" spans="1:96" s="23" customFormat="1">
      <c r="A43" s="23" t="str">
        <f>"2"</f>
        <v>2</v>
      </c>
      <c r="B43" s="24" t="s">
        <v>95</v>
      </c>
      <c r="C43" s="25" t="str">
        <f>"55,5"</f>
        <v>55,5</v>
      </c>
      <c r="D43" s="25">
        <v>3.67</v>
      </c>
      <c r="E43" s="25">
        <v>0</v>
      </c>
      <c r="F43" s="25">
        <v>0.36</v>
      </c>
      <c r="G43" s="25">
        <v>0.36</v>
      </c>
      <c r="H43" s="25">
        <v>26.03</v>
      </c>
      <c r="I43" s="25">
        <v>124.26505499999998</v>
      </c>
      <c r="J43" s="26">
        <v>0</v>
      </c>
      <c r="K43" s="26">
        <v>0</v>
      </c>
      <c r="L43" s="26">
        <v>0</v>
      </c>
      <c r="M43" s="26">
        <v>0</v>
      </c>
      <c r="N43" s="26">
        <v>0.61</v>
      </c>
      <c r="O43" s="26">
        <v>25.31</v>
      </c>
      <c r="P43" s="26">
        <v>0.11</v>
      </c>
      <c r="Q43" s="26">
        <v>0</v>
      </c>
      <c r="R43" s="26">
        <v>0</v>
      </c>
      <c r="S43" s="26">
        <v>0</v>
      </c>
      <c r="T43" s="26">
        <v>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177.21</v>
      </c>
      <c r="AL43" s="26">
        <v>184.45</v>
      </c>
      <c r="AM43" s="26">
        <v>282.47000000000003</v>
      </c>
      <c r="AN43" s="26">
        <v>93.67</v>
      </c>
      <c r="AO43" s="26">
        <v>55.53</v>
      </c>
      <c r="AP43" s="26">
        <v>111.06</v>
      </c>
      <c r="AQ43" s="26">
        <v>42.01</v>
      </c>
      <c r="AR43" s="26">
        <v>200.87</v>
      </c>
      <c r="AS43" s="26">
        <v>124.58</v>
      </c>
      <c r="AT43" s="26">
        <v>173.83</v>
      </c>
      <c r="AU43" s="26">
        <v>143.41</v>
      </c>
      <c r="AV43" s="26">
        <v>75.319999999999993</v>
      </c>
      <c r="AW43" s="26">
        <v>133.27000000000001</v>
      </c>
      <c r="AX43" s="26">
        <v>1114.42</v>
      </c>
      <c r="AY43" s="26">
        <v>0</v>
      </c>
      <c r="AZ43" s="26">
        <v>363.1</v>
      </c>
      <c r="BA43" s="26">
        <v>157.88999999999999</v>
      </c>
      <c r="BB43" s="26">
        <v>104.78</v>
      </c>
      <c r="BC43" s="26">
        <v>83.05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0.15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21.7</v>
      </c>
      <c r="CC43" s="25">
        <v>3.63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3.02</v>
      </c>
    </row>
    <row r="44" spans="1:96" s="23" customFormat="1">
      <c r="A44" s="23" t="str">
        <f>"3"</f>
        <v>3</v>
      </c>
      <c r="B44" s="24" t="s">
        <v>104</v>
      </c>
      <c r="C44" s="25" t="str">
        <f>"50"</f>
        <v>50</v>
      </c>
      <c r="D44" s="25">
        <v>3.3</v>
      </c>
      <c r="E44" s="25">
        <v>0</v>
      </c>
      <c r="F44" s="25">
        <v>0.6</v>
      </c>
      <c r="G44" s="25">
        <v>0.6</v>
      </c>
      <c r="H44" s="25">
        <v>20.85</v>
      </c>
      <c r="I44" s="25">
        <v>96.69</v>
      </c>
      <c r="J44" s="26">
        <v>0.1</v>
      </c>
      <c r="K44" s="26">
        <v>0</v>
      </c>
      <c r="L44" s="26">
        <v>0</v>
      </c>
      <c r="M44" s="26">
        <v>0</v>
      </c>
      <c r="N44" s="26">
        <v>0.6</v>
      </c>
      <c r="O44" s="26">
        <v>16.100000000000001</v>
      </c>
      <c r="P44" s="26">
        <v>4.1500000000000004</v>
      </c>
      <c r="Q44" s="26">
        <v>0</v>
      </c>
      <c r="R44" s="26">
        <v>0</v>
      </c>
      <c r="S44" s="26">
        <v>0.5</v>
      </c>
      <c r="T44" s="26">
        <v>1.25</v>
      </c>
      <c r="U44" s="26">
        <v>305</v>
      </c>
      <c r="V44" s="26">
        <v>122.5</v>
      </c>
      <c r="W44" s="26">
        <v>17.5</v>
      </c>
      <c r="X44" s="26">
        <v>23.5</v>
      </c>
      <c r="Y44" s="26">
        <v>79</v>
      </c>
      <c r="Z44" s="26">
        <v>1.95</v>
      </c>
      <c r="AA44" s="26">
        <v>0</v>
      </c>
      <c r="AB44" s="26">
        <v>2.5</v>
      </c>
      <c r="AC44" s="26">
        <v>0.5</v>
      </c>
      <c r="AD44" s="26">
        <v>0.7</v>
      </c>
      <c r="AE44" s="26">
        <v>0.09</v>
      </c>
      <c r="AF44" s="26">
        <v>0.04</v>
      </c>
      <c r="AG44" s="26">
        <v>0.35</v>
      </c>
      <c r="AH44" s="26">
        <v>1</v>
      </c>
      <c r="AI44" s="26">
        <v>0</v>
      </c>
      <c r="AJ44" s="26">
        <v>0</v>
      </c>
      <c r="AK44" s="26">
        <v>0</v>
      </c>
      <c r="AL44" s="26">
        <v>0</v>
      </c>
      <c r="AM44" s="26">
        <v>213.5</v>
      </c>
      <c r="AN44" s="26">
        <v>111.5</v>
      </c>
      <c r="AO44" s="26">
        <v>46.5</v>
      </c>
      <c r="AP44" s="26">
        <v>99</v>
      </c>
      <c r="AQ44" s="26">
        <v>40</v>
      </c>
      <c r="AR44" s="26">
        <v>185.5</v>
      </c>
      <c r="AS44" s="26">
        <v>148.5</v>
      </c>
      <c r="AT44" s="26">
        <v>145.5</v>
      </c>
      <c r="AU44" s="26">
        <v>232</v>
      </c>
      <c r="AV44" s="26">
        <v>62</v>
      </c>
      <c r="AW44" s="26">
        <v>155</v>
      </c>
      <c r="AX44" s="26">
        <v>764.5</v>
      </c>
      <c r="AY44" s="26">
        <v>0</v>
      </c>
      <c r="AZ44" s="26">
        <v>263</v>
      </c>
      <c r="BA44" s="26">
        <v>145.5</v>
      </c>
      <c r="BB44" s="26">
        <v>90</v>
      </c>
      <c r="BC44" s="26">
        <v>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7.0000000000000007E-2</v>
      </c>
      <c r="BL44" s="26">
        <v>0</v>
      </c>
      <c r="BM44" s="26">
        <v>0.01</v>
      </c>
      <c r="BN44" s="26">
        <v>0.01</v>
      </c>
      <c r="BO44" s="26">
        <v>0</v>
      </c>
      <c r="BP44" s="26">
        <v>0</v>
      </c>
      <c r="BQ44" s="26">
        <v>0</v>
      </c>
      <c r="BR44" s="26">
        <v>0.01</v>
      </c>
      <c r="BS44" s="26">
        <v>0.06</v>
      </c>
      <c r="BT44" s="26">
        <v>0</v>
      </c>
      <c r="BU44" s="26">
        <v>0</v>
      </c>
      <c r="BV44" s="26">
        <v>0.24</v>
      </c>
      <c r="BW44" s="26">
        <v>0.04</v>
      </c>
      <c r="BX44" s="26">
        <v>0</v>
      </c>
      <c r="BY44" s="26">
        <v>0</v>
      </c>
      <c r="BZ44" s="26">
        <v>0</v>
      </c>
      <c r="CA44" s="26">
        <v>0</v>
      </c>
      <c r="CB44" s="26">
        <v>23.5</v>
      </c>
      <c r="CC44" s="25">
        <v>3.17</v>
      </c>
      <c r="CE44" s="23">
        <v>0.42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2.64</v>
      </c>
    </row>
    <row r="45" spans="1:96" s="19" customFormat="1">
      <c r="A45" s="19" t="str">
        <f>"37/10"</f>
        <v>37/10</v>
      </c>
      <c r="B45" s="20" t="s">
        <v>105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11.09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6.72</v>
      </c>
    </row>
    <row r="46" spans="1:96" s="27" customFormat="1" ht="11.4">
      <c r="B46" s="28" t="s">
        <v>114</v>
      </c>
      <c r="C46" s="29"/>
      <c r="D46" s="29">
        <v>33.369999999999997</v>
      </c>
      <c r="E46" s="29">
        <v>14.34</v>
      </c>
      <c r="F46" s="29">
        <v>34.53</v>
      </c>
      <c r="G46" s="29">
        <v>17.670000000000002</v>
      </c>
      <c r="H46" s="29">
        <v>152.94</v>
      </c>
      <c r="I46" s="29">
        <v>1035.21</v>
      </c>
      <c r="J46" s="30">
        <v>9.8800000000000008</v>
      </c>
      <c r="K46" s="30">
        <v>9.86</v>
      </c>
      <c r="L46" s="30">
        <v>0</v>
      </c>
      <c r="M46" s="30">
        <v>0</v>
      </c>
      <c r="N46" s="30">
        <v>34.159999999999997</v>
      </c>
      <c r="O46" s="30">
        <v>103.16</v>
      </c>
      <c r="P46" s="30">
        <v>15.61</v>
      </c>
      <c r="Q46" s="30">
        <v>0</v>
      </c>
      <c r="R46" s="30">
        <v>0</v>
      </c>
      <c r="S46" s="30">
        <v>2.31</v>
      </c>
      <c r="T46" s="30">
        <v>12.54</v>
      </c>
      <c r="U46" s="30">
        <v>2466.46</v>
      </c>
      <c r="V46" s="30">
        <v>1156.25</v>
      </c>
      <c r="W46" s="30">
        <v>148.94999999999999</v>
      </c>
      <c r="X46" s="30">
        <v>103.14</v>
      </c>
      <c r="Y46" s="30">
        <v>388.1</v>
      </c>
      <c r="Z46" s="30">
        <v>7.09</v>
      </c>
      <c r="AA46" s="30">
        <v>65.88</v>
      </c>
      <c r="AB46" s="30">
        <v>3844.58</v>
      </c>
      <c r="AC46" s="30">
        <v>895.36</v>
      </c>
      <c r="AD46" s="30">
        <v>10.039999999999999</v>
      </c>
      <c r="AE46" s="30">
        <v>0.36</v>
      </c>
      <c r="AF46" s="30">
        <v>0.37</v>
      </c>
      <c r="AG46" s="30">
        <v>7.01</v>
      </c>
      <c r="AH46" s="30">
        <v>15.28</v>
      </c>
      <c r="AI46" s="30">
        <v>93.14</v>
      </c>
      <c r="AJ46" s="30">
        <v>0</v>
      </c>
      <c r="AK46" s="30">
        <v>1425.49</v>
      </c>
      <c r="AL46" s="30">
        <v>1449.83</v>
      </c>
      <c r="AM46" s="30">
        <v>2491.36</v>
      </c>
      <c r="AN46" s="30">
        <v>2026.55</v>
      </c>
      <c r="AO46" s="30">
        <v>643.86</v>
      </c>
      <c r="AP46" s="30">
        <v>1261.56</v>
      </c>
      <c r="AQ46" s="30">
        <v>225.21</v>
      </c>
      <c r="AR46" s="30">
        <v>1574.58</v>
      </c>
      <c r="AS46" s="30">
        <v>744.91</v>
      </c>
      <c r="AT46" s="30">
        <v>960.05</v>
      </c>
      <c r="AU46" s="30">
        <v>1166.1099999999999</v>
      </c>
      <c r="AV46" s="30">
        <v>713.43</v>
      </c>
      <c r="AW46" s="30">
        <v>714.73</v>
      </c>
      <c r="AX46" s="30">
        <v>4951.8100000000004</v>
      </c>
      <c r="AY46" s="30">
        <v>1.32</v>
      </c>
      <c r="AZ46" s="30">
        <v>1497.28</v>
      </c>
      <c r="BA46" s="30">
        <v>883.16</v>
      </c>
      <c r="BB46" s="30">
        <v>971.85</v>
      </c>
      <c r="BC46" s="30">
        <v>516.69000000000005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2.13</v>
      </c>
      <c r="BL46" s="30">
        <v>0</v>
      </c>
      <c r="BM46" s="30">
        <v>0.9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4.32</v>
      </c>
      <c r="BT46" s="30">
        <v>0</v>
      </c>
      <c r="BU46" s="30">
        <v>0</v>
      </c>
      <c r="BV46" s="30">
        <v>9.64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819.81</v>
      </c>
      <c r="CC46" s="29">
        <f>SUM($CC$37:$CC$45)</f>
        <v>123.62</v>
      </c>
      <c r="CD46" s="27">
        <f>$I$46/$I$51*100</f>
        <v>27.1303486394335</v>
      </c>
      <c r="CE46" s="27">
        <v>706.64</v>
      </c>
      <c r="CG46" s="27">
        <v>144.71</v>
      </c>
      <c r="CH46" s="27">
        <v>82.06</v>
      </c>
      <c r="CI46" s="27">
        <v>113.38</v>
      </c>
      <c r="CJ46" s="27">
        <v>3315.91</v>
      </c>
      <c r="CK46" s="27">
        <v>1545.33</v>
      </c>
      <c r="CL46" s="27">
        <v>2430.62</v>
      </c>
      <c r="CM46" s="27">
        <v>126.14</v>
      </c>
      <c r="CN46" s="27">
        <v>73.08</v>
      </c>
      <c r="CO46" s="27">
        <v>99.65</v>
      </c>
      <c r="CP46" s="27">
        <v>11.3</v>
      </c>
      <c r="CQ46" s="27">
        <v>4.43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""</f>
        <v/>
      </c>
      <c r="B49" s="20" t="s">
        <v>109</v>
      </c>
      <c r="C49" s="21" t="str">
        <f>"30"</f>
        <v>30</v>
      </c>
      <c r="D49" s="21">
        <v>1.5</v>
      </c>
      <c r="E49" s="21">
        <v>0</v>
      </c>
      <c r="F49" s="21">
        <v>4.8</v>
      </c>
      <c r="G49" s="21">
        <v>0</v>
      </c>
      <c r="H49" s="21">
        <v>17.7</v>
      </c>
      <c r="I49" s="21">
        <v>116.45999999999998</v>
      </c>
      <c r="J49" s="22">
        <v>0</v>
      </c>
      <c r="K49" s="22">
        <v>0</v>
      </c>
      <c r="L49" s="22">
        <v>0</v>
      </c>
      <c r="M49" s="22">
        <v>0</v>
      </c>
      <c r="N49" s="22">
        <v>17.7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12.58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10.48</v>
      </c>
    </row>
    <row r="50" spans="1:96" s="27" customFormat="1" ht="11.4">
      <c r="B50" s="28" t="s">
        <v>116</v>
      </c>
      <c r="C50" s="29"/>
      <c r="D50" s="29">
        <v>2.5</v>
      </c>
      <c r="E50" s="29">
        <v>0</v>
      </c>
      <c r="F50" s="29">
        <v>5</v>
      </c>
      <c r="G50" s="29">
        <v>0</v>
      </c>
      <c r="H50" s="29">
        <v>38.299999999999997</v>
      </c>
      <c r="I50" s="29">
        <v>202.94</v>
      </c>
      <c r="J50" s="30">
        <v>0</v>
      </c>
      <c r="K50" s="30">
        <v>0</v>
      </c>
      <c r="L50" s="30">
        <v>0</v>
      </c>
      <c r="M50" s="30">
        <v>0</v>
      </c>
      <c r="N50" s="30">
        <v>37.5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23.810000000000002</v>
      </c>
      <c r="CD50" s="27">
        <f>$I$50/$I$51*100</f>
        <v>5.3185662357266965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114.78</v>
      </c>
      <c r="E51" s="29">
        <v>33.79</v>
      </c>
      <c r="F51" s="29">
        <v>103.6</v>
      </c>
      <c r="G51" s="29">
        <v>40.68</v>
      </c>
      <c r="H51" s="29">
        <v>622.11</v>
      </c>
      <c r="I51" s="29">
        <v>3815.69</v>
      </c>
      <c r="J51" s="30">
        <v>37.18</v>
      </c>
      <c r="K51" s="30">
        <v>18.149999999999999</v>
      </c>
      <c r="L51" s="30">
        <v>0</v>
      </c>
      <c r="M51" s="30">
        <v>0</v>
      </c>
      <c r="N51" s="30">
        <v>224.99</v>
      </c>
      <c r="O51" s="30">
        <v>358.91</v>
      </c>
      <c r="P51" s="30">
        <v>38.22</v>
      </c>
      <c r="Q51" s="30">
        <v>0</v>
      </c>
      <c r="R51" s="30">
        <v>0</v>
      </c>
      <c r="S51" s="30">
        <v>7.08</v>
      </c>
      <c r="T51" s="30">
        <v>32.47</v>
      </c>
      <c r="U51" s="30">
        <v>6044.48</v>
      </c>
      <c r="V51" s="30">
        <v>3118</v>
      </c>
      <c r="W51" s="30">
        <v>546.24</v>
      </c>
      <c r="X51" s="30">
        <v>321.23</v>
      </c>
      <c r="Y51" s="30">
        <v>1148.6600000000001</v>
      </c>
      <c r="Z51" s="30">
        <v>23.87</v>
      </c>
      <c r="AA51" s="30">
        <v>219.55</v>
      </c>
      <c r="AB51" s="30">
        <v>7566.45</v>
      </c>
      <c r="AC51" s="30">
        <v>1910.05</v>
      </c>
      <c r="AD51" s="30">
        <v>23.26</v>
      </c>
      <c r="AE51" s="30">
        <v>1.1499999999999999</v>
      </c>
      <c r="AF51" s="30">
        <v>1.08</v>
      </c>
      <c r="AG51" s="30">
        <v>17.760000000000002</v>
      </c>
      <c r="AH51" s="30">
        <v>41.04</v>
      </c>
      <c r="AI51" s="30">
        <v>191.77</v>
      </c>
      <c r="AJ51" s="30">
        <v>0.8</v>
      </c>
      <c r="AK51" s="30">
        <v>4494.46</v>
      </c>
      <c r="AL51" s="30">
        <v>4545.18</v>
      </c>
      <c r="AM51" s="30">
        <v>7694.09</v>
      </c>
      <c r="AN51" s="30">
        <v>5069.3100000000004</v>
      </c>
      <c r="AO51" s="30">
        <v>1843.93</v>
      </c>
      <c r="AP51" s="30">
        <v>3544.39</v>
      </c>
      <c r="AQ51" s="30">
        <v>840.1</v>
      </c>
      <c r="AR51" s="30">
        <v>4777.49</v>
      </c>
      <c r="AS51" s="30">
        <v>2637.99</v>
      </c>
      <c r="AT51" s="30">
        <v>3072.87</v>
      </c>
      <c r="AU51" s="30">
        <v>3539.5</v>
      </c>
      <c r="AV51" s="30">
        <v>1989.66</v>
      </c>
      <c r="AW51" s="30">
        <v>2328.6999999999998</v>
      </c>
      <c r="AX51" s="30">
        <v>17343.57</v>
      </c>
      <c r="AY51" s="30">
        <v>2.63</v>
      </c>
      <c r="AZ51" s="30">
        <v>5468.67</v>
      </c>
      <c r="BA51" s="30">
        <v>2999.07</v>
      </c>
      <c r="BB51" s="30">
        <v>3015.71</v>
      </c>
      <c r="BC51" s="30">
        <v>1637.99</v>
      </c>
      <c r="BD51" s="30">
        <v>0.93</v>
      </c>
      <c r="BE51" s="30">
        <v>0.42</v>
      </c>
      <c r="BF51" s="30">
        <v>0.23</v>
      </c>
      <c r="BG51" s="30">
        <v>0.52</v>
      </c>
      <c r="BH51" s="30">
        <v>0.62</v>
      </c>
      <c r="BI51" s="30">
        <v>2.79</v>
      </c>
      <c r="BJ51" s="30">
        <v>0</v>
      </c>
      <c r="BK51" s="30">
        <v>10.51</v>
      </c>
      <c r="BL51" s="30">
        <v>0</v>
      </c>
      <c r="BM51" s="30">
        <v>3.75</v>
      </c>
      <c r="BN51" s="30">
        <v>0.12</v>
      </c>
      <c r="BO51" s="30">
        <v>0.17</v>
      </c>
      <c r="BP51" s="30">
        <v>0</v>
      </c>
      <c r="BQ51" s="30">
        <v>0.53</v>
      </c>
      <c r="BR51" s="30">
        <v>0.87</v>
      </c>
      <c r="BS51" s="30">
        <v>15.14</v>
      </c>
      <c r="BT51" s="30">
        <v>0</v>
      </c>
      <c r="BU51" s="30">
        <v>0</v>
      </c>
      <c r="BV51" s="30">
        <v>20.43</v>
      </c>
      <c r="BW51" s="30">
        <v>0.19</v>
      </c>
      <c r="BX51" s="30">
        <v>0</v>
      </c>
      <c r="BY51" s="30">
        <v>0</v>
      </c>
      <c r="BZ51" s="30">
        <v>0</v>
      </c>
      <c r="CA51" s="30">
        <v>0</v>
      </c>
      <c r="CB51" s="30">
        <v>2796.91</v>
      </c>
      <c r="CC51" s="29">
        <v>410.99999999999994</v>
      </c>
      <c r="CE51" s="27">
        <v>1480.62</v>
      </c>
      <c r="CG51" s="27">
        <v>391.59</v>
      </c>
      <c r="CH51" s="27">
        <v>222.49</v>
      </c>
      <c r="CI51" s="27">
        <v>307.04000000000002</v>
      </c>
      <c r="CJ51" s="27">
        <v>14389.92</v>
      </c>
      <c r="CK51" s="27">
        <v>6521.31</v>
      </c>
      <c r="CL51" s="27">
        <v>10455.620000000001</v>
      </c>
      <c r="CM51" s="27">
        <v>318.64999999999998</v>
      </c>
      <c r="CN51" s="27">
        <v>201.7</v>
      </c>
      <c r="CO51" s="27">
        <v>260.24</v>
      </c>
      <c r="CP51" s="27">
        <v>40.49</v>
      </c>
      <c r="CQ51" s="27">
        <v>9.4499999999999993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12.58</v>
      </c>
      <c r="G30" s="54">
        <v>116.45999999999998</v>
      </c>
      <c r="H30" s="54">
        <v>1.5</v>
      </c>
      <c r="I30" s="54">
        <v>4.8</v>
      </c>
      <c r="J30" s="56">
        <v>17.7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45559.327743055554</v>
      </c>
      <c r="C1">
        <f>YEAR(Дата_Сост)</f>
        <v>2024</v>
      </c>
      <c r="D1">
        <f>MONTH(Дата_Сост)</f>
        <v>9</v>
      </c>
      <c r="E1">
        <f>DAY(Дата_Сост)</f>
        <v>24</v>
      </c>
    </row>
    <row r="2" spans="1:5">
      <c r="A2" t="s">
        <v>82</v>
      </c>
      <c r="B2" s="2">
        <v>45551.448425925926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2024-09-16T06:02:37Z</cp:lastPrinted>
  <dcterms:created xsi:type="dcterms:W3CDTF">2002-09-22T07:35:02Z</dcterms:created>
  <dcterms:modified xsi:type="dcterms:W3CDTF">2024-09-16T06:02:39Z</dcterms:modified>
</cp:coreProperties>
</file>