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<sst xmlns="http://schemas.openxmlformats.org/spreadsheetml/2006/main" count="185" uniqueCount="155">
  <si>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</si>
  <si>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</si>
  <si>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</si>
  <si>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</si>
  <si>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</si>
  <si>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</si>
  <si>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</si>
  <si>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</si>
  <si>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</si>
  <si>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</si>
  <si>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</si>
  <si>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</si>
  <si>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</si>
  <si>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</si>
  <si>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</si>
  <si>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</si>
  <si>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</si>
  <si>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</si>
  <si>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</si>
  <si>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</si>
  <si>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</si>
  <si>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</si>
  <si>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</si>
  <si>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</si>
  <si>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</si>
  <si>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</si>
  <si>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</si>
  <si>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</si>
  <si>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</si>
  <si>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</si>
  <si>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</si>
  <si>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</si>
  <si>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</si>
  <si>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</si>
  <si>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</si>
  <si>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</si>
  <si>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</si>
  <si>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</si>
  <si>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</si>
  <si>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</si>
  <si>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</si>
  <si>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</si>
  <si>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</si>
  <si>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</si>
  <si>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</si>
  <si>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</si>
  <si>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</si>
  <si>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</si>
  <si>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</si>
  <si>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</si>
  <si>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</si>
  <si>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</si>
  <si>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</si>
  <si>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</si>
  <si>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</si>
  <si>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</si>
  <si>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</si>
  <si>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</si>
  <si>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</si>
  <si>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</si>
  <si>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</si>
  <si>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</si>
  <si>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</si>
  <si>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</si>
  <si>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</si>
  <si>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</si>
  <si>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</si>
  <si>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</si>
  <si>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</si>
  <si>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</si>
  <si>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</si>
  <si>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</si>
  <si>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</si>
  <si>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</si>
  <si>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</si>
  <si>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</si>
  <si>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</si>
  <si>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</si>
  <si>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</si>
  <si>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</si>
  <si>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</si>
  <si>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</si>
  <si>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</si>
  <si>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</si>
  <si>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</si>
  <si>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</si>
  <si>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</si>
  <si>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</si>
  <si>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</si>
  <si>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</si>
  <si>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</si>
  <si>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</si>
  <si>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</si>
  <si>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</si>
  <si>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</si>
  <si>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</si>
  <si>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</si>
  <si>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</si>
  <si>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</si>
  <si>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</si>
  <si>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</si>
  <si>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</si>
  <si>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Каша рисовая рассыпчатая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</si>
  <si>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</si>
  <si>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</si>
  <si>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</si>
  <si>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</si>
  <si>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</si>
  <si>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</si>
  <si>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</si>
  <si>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</si>
  <si>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</si>
  <si>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</si>
  <si>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</si>
  <si>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</si>
  <si>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</si>
  <si>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</si>
  <si>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</si>
  <si>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</si>
  <si>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</si>
  <si>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</si>
  <si>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</si>
  <si>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</si>
  <si>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</si>
  <si>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</si>
  <si>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</si>
  <si>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</si>
  <si>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</si>
  <si>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</si>
  <si>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</si>
  <si>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</si>
  <si>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</si>
  <si>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</si>
  <si>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</si>
  <si>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</si>
  <si>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</si>
  <si>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</si>
  <si>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</si>
  <si>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</si>
  <si>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</si>
  <si>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</si>
  <si>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</si>
  <si>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</si>
  <si>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</si>
  <si>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</si>
  <si>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</si>
  <si>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</si>
  <si>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</si>
  <si>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</si>
  <si>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</si>
  <si>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</si>
  <si>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</si>
  <si>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</si>
  <si>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 191,00</t>
  </si>
  <si>
    <t xml:space="preserve">Итого сумма с 12 и старше       220,00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</si>
</sst>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60" sqref="E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октября 2024 г."</f>
        <v>9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"180"</f>
        <v>180</v>
      </c>
      <c r="D11" s="25">
        <v>5.74</v>
      </c>
      <c r="E11" s="25">
        <v>2.12</v>
      </c>
      <c r="F11" s="25">
        <v>6.67</v>
      </c>
      <c r="G11" s="25">
        <v>2.0099999999999998</v>
      </c>
      <c r="H11" s="25">
        <v>26.24</v>
      </c>
      <c r="I11" s="25">
        <v>185.04511019999998</v>
      </c>
      <c r="J11" s="26">
        <v>4.01</v>
      </c>
      <c r="K11" s="26">
        <v>0.1</v>
      </c>
      <c r="L11" s="26">
        <v>0</v>
      </c>
      <c r="M11" s="26">
        <v>0</v>
      </c>
      <c r="N11" s="26">
        <v>6.76</v>
      </c>
      <c r="O11" s="26">
        <v>17.72</v>
      </c>
      <c r="P11" s="26">
        <v>1.77</v>
      </c>
      <c r="Q11" s="26">
        <v>0</v>
      </c>
      <c r="R11" s="26">
        <v>0</v>
      </c>
      <c r="S11" s="26">
        <v>7.0000000000000007E-2</v>
      </c>
      <c r="T11" s="26">
        <v>1.84</v>
      </c>
      <c r="U11" s="26">
        <v>321.89999999999998</v>
      </c>
      <c r="V11" s="26">
        <v>187.94</v>
      </c>
      <c r="W11" s="26">
        <v>94.24</v>
      </c>
      <c r="X11" s="26">
        <v>45.27</v>
      </c>
      <c r="Y11" s="26">
        <v>150.47999999999999</v>
      </c>
      <c r="Z11" s="26">
        <v>1.1100000000000001</v>
      </c>
      <c r="AA11" s="26">
        <v>19.440000000000001</v>
      </c>
      <c r="AB11" s="26">
        <v>16.559999999999999</v>
      </c>
      <c r="AC11" s="26">
        <v>36.090000000000003</v>
      </c>
      <c r="AD11" s="26">
        <v>0.56000000000000005</v>
      </c>
      <c r="AE11" s="26">
        <v>0.13</v>
      </c>
      <c r="AF11" s="26">
        <v>0.12</v>
      </c>
      <c r="AG11" s="26">
        <v>0.32</v>
      </c>
      <c r="AH11" s="26">
        <v>2.08</v>
      </c>
      <c r="AI11" s="26">
        <v>0.37</v>
      </c>
      <c r="AJ11" s="26">
        <v>0</v>
      </c>
      <c r="AK11" s="26">
        <v>282.64999999999998</v>
      </c>
      <c r="AL11" s="26">
        <v>231.91</v>
      </c>
      <c r="AM11" s="26">
        <v>383.41</v>
      </c>
      <c r="AN11" s="26">
        <v>280.07</v>
      </c>
      <c r="AO11" s="26">
        <v>87.96</v>
      </c>
      <c r="AP11" s="26">
        <v>205.7</v>
      </c>
      <c r="AQ11" s="26">
        <v>90.31</v>
      </c>
      <c r="AR11" s="26">
        <v>264.14</v>
      </c>
      <c r="AS11" s="26">
        <v>149.54</v>
      </c>
      <c r="AT11" s="26">
        <v>225.26</v>
      </c>
      <c r="AU11" s="26">
        <v>281.39</v>
      </c>
      <c r="AV11" s="26">
        <v>75.790000000000006</v>
      </c>
      <c r="AW11" s="26">
        <v>311.36</v>
      </c>
      <c r="AX11" s="26">
        <v>599.29</v>
      </c>
      <c r="AY11" s="26">
        <v>0</v>
      </c>
      <c r="AZ11" s="26">
        <v>197.25</v>
      </c>
      <c r="BA11" s="26">
        <v>158.83000000000001</v>
      </c>
      <c r="BB11" s="26">
        <v>261.23</v>
      </c>
      <c r="BC11" s="26">
        <v>103.91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0.32</v>
      </c>
      <c r="BJ11" s="26">
        <v>0</v>
      </c>
      <c r="BK11" s="26">
        <v>1.25</v>
      </c>
      <c r="BL11" s="26">
        <v>0</v>
      </c>
      <c r="BM11" s="26">
        <v>0.28999999999999998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1.32</v>
      </c>
      <c r="BT11" s="26">
        <v>0</v>
      </c>
      <c r="BU11" s="26">
        <v>0</v>
      </c>
      <c r="BV11" s="26">
        <v>0.78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158.66999999999999</v>
      </c>
      <c r="CC11" s="25">
        <v>16.84</v>
      </c>
      <c r="CE11" s="23">
        <v>22.2</v>
      </c>
      <c r="CG11" s="23">
        <v>34.71</v>
      </c>
      <c r="CH11" s="23">
        <v>15.41</v>
      </c>
      <c r="CI11" s="23">
        <v>25.06</v>
      </c>
      <c r="CJ11" s="23">
        <v>1527.7</v>
      </c>
      <c r="CK11" s="23">
        <v>692.97</v>
      </c>
      <c r="CL11" s="23">
        <v>1110.3399999999999</v>
      </c>
      <c r="CM11" s="23">
        <v>30.04</v>
      </c>
      <c r="CN11" s="23">
        <v>15.6</v>
      </c>
      <c r="CO11" s="23">
        <v>22.82</v>
      </c>
      <c r="CP11" s="23">
        <v>3.6</v>
      </c>
      <c r="CQ11" s="23">
        <v>0.72</v>
      </c>
      <c r="CR11" s="23">
        <v>10.210000000000001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44.55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"24,6"</f>
        <v>24,6</v>
      </c>
      <c r="D14" s="25">
        <v>1.63</v>
      </c>
      <c r="E14" s="25">
        <v>0</v>
      </c>
      <c r="F14" s="25">
        <v>0.16</v>
      </c>
      <c r="G14" s="25">
        <v>0.16</v>
      </c>
      <c r="H14" s="25">
        <v>11.54</v>
      </c>
      <c r="I14" s="25">
        <v>55.07964599999999</v>
      </c>
      <c r="J14" s="26">
        <v>0</v>
      </c>
      <c r="K14" s="26">
        <v>0</v>
      </c>
      <c r="L14" s="26">
        <v>0</v>
      </c>
      <c r="M14" s="26">
        <v>0</v>
      </c>
      <c r="N14" s="26">
        <v>0.27</v>
      </c>
      <c r="O14" s="26">
        <v>11.22</v>
      </c>
      <c r="P14" s="26">
        <v>0.05</v>
      </c>
      <c r="Q14" s="26">
        <v>0</v>
      </c>
      <c r="R14" s="26">
        <v>0</v>
      </c>
      <c r="S14" s="26">
        <v>0</v>
      </c>
      <c r="T14" s="26">
        <v>0.44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78.55</v>
      </c>
      <c r="AL14" s="26">
        <v>81.760000000000005</v>
      </c>
      <c r="AM14" s="26">
        <v>125.2</v>
      </c>
      <c r="AN14" s="26">
        <v>41.52</v>
      </c>
      <c r="AO14" s="26">
        <v>24.61</v>
      </c>
      <c r="AP14" s="26">
        <v>49.22</v>
      </c>
      <c r="AQ14" s="26">
        <v>18.62</v>
      </c>
      <c r="AR14" s="26">
        <v>89.03</v>
      </c>
      <c r="AS14" s="26">
        <v>55.22</v>
      </c>
      <c r="AT14" s="26">
        <v>77.05</v>
      </c>
      <c r="AU14" s="26">
        <v>63.56</v>
      </c>
      <c r="AV14" s="26">
        <v>33.39</v>
      </c>
      <c r="AW14" s="26">
        <v>59.07</v>
      </c>
      <c r="AX14" s="26">
        <v>493.96</v>
      </c>
      <c r="AY14" s="26">
        <v>0</v>
      </c>
      <c r="AZ14" s="26">
        <v>160.94</v>
      </c>
      <c r="BA14" s="26">
        <v>69.98</v>
      </c>
      <c r="BB14" s="26">
        <v>46.44</v>
      </c>
      <c r="BC14" s="26">
        <v>36.81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9.6199999999999992</v>
      </c>
      <c r="CC14" s="25">
        <v>1.61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1.34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26.21</v>
      </c>
      <c r="E16" s="29">
        <v>20.99</v>
      </c>
      <c r="F16" s="29">
        <v>19.12</v>
      </c>
      <c r="G16" s="29">
        <v>4.3</v>
      </c>
      <c r="H16" s="29">
        <v>75.47</v>
      </c>
      <c r="I16" s="29">
        <v>573.87</v>
      </c>
      <c r="J16" s="30">
        <v>10.86</v>
      </c>
      <c r="K16" s="30">
        <v>1.4</v>
      </c>
      <c r="L16" s="30">
        <v>0</v>
      </c>
      <c r="M16" s="30">
        <v>0</v>
      </c>
      <c r="N16" s="30">
        <v>39.47</v>
      </c>
      <c r="O16" s="30">
        <v>33.880000000000003</v>
      </c>
      <c r="P16" s="30">
        <v>2.13</v>
      </c>
      <c r="Q16" s="30">
        <v>0</v>
      </c>
      <c r="R16" s="30">
        <v>0</v>
      </c>
      <c r="S16" s="30">
        <v>1.29</v>
      </c>
      <c r="T16" s="30">
        <v>4.3600000000000003</v>
      </c>
      <c r="U16" s="30">
        <v>598.09</v>
      </c>
      <c r="V16" s="30">
        <v>402.64</v>
      </c>
      <c r="W16" s="30">
        <v>323.37</v>
      </c>
      <c r="X16" s="30">
        <v>75.3</v>
      </c>
      <c r="Y16" s="30">
        <v>402.79</v>
      </c>
      <c r="Z16" s="30">
        <v>1.71</v>
      </c>
      <c r="AA16" s="30">
        <v>66.540000000000006</v>
      </c>
      <c r="AB16" s="30">
        <v>49.88</v>
      </c>
      <c r="AC16" s="30">
        <v>112.77</v>
      </c>
      <c r="AD16" s="30">
        <v>1.83</v>
      </c>
      <c r="AE16" s="30">
        <v>0.18</v>
      </c>
      <c r="AF16" s="30">
        <v>0.44</v>
      </c>
      <c r="AG16" s="30">
        <v>0.75</v>
      </c>
      <c r="AH16" s="30">
        <v>6.52</v>
      </c>
      <c r="AI16" s="30">
        <v>0.86</v>
      </c>
      <c r="AJ16" s="30">
        <v>0</v>
      </c>
      <c r="AK16" s="30">
        <v>1294.81</v>
      </c>
      <c r="AL16" s="30">
        <v>1095.97</v>
      </c>
      <c r="AM16" s="30">
        <v>1894.78</v>
      </c>
      <c r="AN16" s="30">
        <v>1428.4</v>
      </c>
      <c r="AO16" s="30">
        <v>526.49</v>
      </c>
      <c r="AP16" s="30">
        <v>961.69</v>
      </c>
      <c r="AQ16" s="30">
        <v>337.33</v>
      </c>
      <c r="AR16" s="30">
        <v>1174.81</v>
      </c>
      <c r="AS16" s="30">
        <v>354.16</v>
      </c>
      <c r="AT16" s="30">
        <v>459.42</v>
      </c>
      <c r="AU16" s="30">
        <v>620.47</v>
      </c>
      <c r="AV16" s="30">
        <v>583.04</v>
      </c>
      <c r="AW16" s="30">
        <v>477.56</v>
      </c>
      <c r="AX16" s="30">
        <v>1946.61</v>
      </c>
      <c r="AY16" s="30">
        <v>0.53</v>
      </c>
      <c r="AZ16" s="30">
        <v>700.22</v>
      </c>
      <c r="BA16" s="30">
        <v>447.43</v>
      </c>
      <c r="BB16" s="30">
        <v>1202.44</v>
      </c>
      <c r="BC16" s="30">
        <v>251.96</v>
      </c>
      <c r="BD16" s="30">
        <v>0.11</v>
      </c>
      <c r="BE16" s="30">
        <v>0.05</v>
      </c>
      <c r="BF16" s="30">
        <v>0.03</v>
      </c>
      <c r="BG16" s="30">
        <v>0.06</v>
      </c>
      <c r="BH16" s="30">
        <v>7.0000000000000007E-2</v>
      </c>
      <c r="BI16" s="30">
        <v>0.32</v>
      </c>
      <c r="BJ16" s="30">
        <v>0</v>
      </c>
      <c r="BK16" s="30">
        <v>1.39</v>
      </c>
      <c r="BL16" s="30">
        <v>0</v>
      </c>
      <c r="BM16" s="30">
        <v>0.36</v>
      </c>
      <c r="BN16" s="30">
        <v>0.01</v>
      </c>
      <c r="BO16" s="30">
        <v>0.01</v>
      </c>
      <c r="BP16" s="30">
        <v>0</v>
      </c>
      <c r="BQ16" s="30">
        <v>0.06</v>
      </c>
      <c r="BR16" s="30">
        <v>0.09</v>
      </c>
      <c r="BS16" s="30">
        <v>2.5099999999999998</v>
      </c>
      <c r="BT16" s="30">
        <v>0</v>
      </c>
      <c r="BU16" s="30">
        <v>0</v>
      </c>
      <c r="BV16" s="30">
        <v>2.12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443.37</v>
      </c>
      <c r="CC16" s="29">
        <f>SUM($CC$10:$CC$15)</f>
        <v>72.92</v>
      </c>
      <c r="CD16" s="27">
        <f>$I$16/$I$51*100</f>
        <v>14.361182988903847</v>
      </c>
      <c r="CE16" s="27">
        <v>74.849999999999994</v>
      </c>
      <c r="CG16" s="27">
        <v>70.25</v>
      </c>
      <c r="CH16" s="27">
        <v>38.71</v>
      </c>
      <c r="CI16" s="27">
        <v>54.48</v>
      </c>
      <c r="CJ16" s="27">
        <v>3899.56</v>
      </c>
      <c r="CK16" s="27">
        <v>1720.94</v>
      </c>
      <c r="CL16" s="27">
        <v>2810.25</v>
      </c>
      <c r="CM16" s="27">
        <v>58.51</v>
      </c>
      <c r="CN16" s="27">
        <v>36.9</v>
      </c>
      <c r="CO16" s="27">
        <v>47.8</v>
      </c>
      <c r="CP16" s="27">
        <v>17.600000000000001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8.23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4.99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13.75</v>
      </c>
      <c r="CE20" s="23">
        <v>16.690000000000001</v>
      </c>
      <c r="CG20" s="23">
        <v>35.78</v>
      </c>
      <c r="CH20" s="23">
        <v>19.66</v>
      </c>
      <c r="CI20" s="23">
        <v>27.72</v>
      </c>
      <c r="CJ20" s="23">
        <v>2265.86</v>
      </c>
      <c r="CK20" s="23">
        <v>1109.72</v>
      </c>
      <c r="CL20" s="23">
        <v>1687.79</v>
      </c>
      <c r="CM20" s="23">
        <v>30.96</v>
      </c>
      <c r="CN20" s="23">
        <v>16.420000000000002</v>
      </c>
      <c r="CO20" s="23">
        <v>23.69</v>
      </c>
      <c r="CP20" s="23">
        <v>0</v>
      </c>
      <c r="CQ20" s="23">
        <v>0.75</v>
      </c>
      <c r="CR20" s="23">
        <v>8.33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52.5</v>
      </c>
      <c r="CE21" s="23">
        <v>17.850000000000001</v>
      </c>
      <c r="CG21" s="23">
        <v>25.28</v>
      </c>
      <c r="CH21" s="23">
        <v>16.28</v>
      </c>
      <c r="CI21" s="23">
        <v>20.78</v>
      </c>
      <c r="CJ21" s="23">
        <v>3120.68</v>
      </c>
      <c r="CK21" s="23">
        <v>1914.52</v>
      </c>
      <c r="CL21" s="23">
        <v>2517.6</v>
      </c>
      <c r="CM21" s="23">
        <v>31.35</v>
      </c>
      <c r="CN21" s="23">
        <v>19.78</v>
      </c>
      <c r="CO21" s="23">
        <v>25.6</v>
      </c>
      <c r="CP21" s="23">
        <v>0</v>
      </c>
      <c r="CQ21" s="23">
        <v>0.45</v>
      </c>
      <c r="CR21" s="23">
        <v>31.82</v>
      </c>
    </row>
    <row r="22" spans="1:96" s="23" customFormat="1">
      <c r="A22" s="23" t="str">
        <f>"2"</f>
        <v>2</v>
      </c>
      <c r="B22" s="24" t="s">
        <v>96</v>
      </c>
      <c r="C22" s="25" t="str">
        <f>"40"</f>
        <v>40</v>
      </c>
      <c r="D22" s="25">
        <v>2.64</v>
      </c>
      <c r="E22" s="25">
        <v>0</v>
      </c>
      <c r="F22" s="25">
        <v>0.26</v>
      </c>
      <c r="G22" s="25">
        <v>0.26</v>
      </c>
      <c r="H22" s="25">
        <v>18.760000000000002</v>
      </c>
      <c r="I22" s="25">
        <v>89.560400000000001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127.72</v>
      </c>
      <c r="AL22" s="26">
        <v>132.94</v>
      </c>
      <c r="AM22" s="26">
        <v>203.58</v>
      </c>
      <c r="AN22" s="26">
        <v>67.510000000000005</v>
      </c>
      <c r="AO22" s="26">
        <v>40.020000000000003</v>
      </c>
      <c r="AP22" s="26">
        <v>80.040000000000006</v>
      </c>
      <c r="AQ22" s="26">
        <v>30.28</v>
      </c>
      <c r="AR22" s="26">
        <v>144.77000000000001</v>
      </c>
      <c r="AS22" s="26">
        <v>89.78</v>
      </c>
      <c r="AT22" s="26">
        <v>125.28</v>
      </c>
      <c r="AU22" s="26">
        <v>103.36</v>
      </c>
      <c r="AV22" s="26">
        <v>54.29</v>
      </c>
      <c r="AW22" s="26">
        <v>96.05</v>
      </c>
      <c r="AX22" s="26">
        <v>803.18</v>
      </c>
      <c r="AY22" s="26">
        <v>0</v>
      </c>
      <c r="AZ22" s="26">
        <v>261.7</v>
      </c>
      <c r="BA22" s="26">
        <v>113.8</v>
      </c>
      <c r="BB22" s="26">
        <v>75.52</v>
      </c>
      <c r="BC22" s="26">
        <v>59.86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15.64</v>
      </c>
      <c r="CC22" s="25">
        <v>2.62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2.1800000000000002</v>
      </c>
    </row>
    <row r="23" spans="1:96" s="23" customFormat="1">
      <c r="A23" s="23" t="str">
        <f>"3"</f>
        <v>3</v>
      </c>
      <c r="B23" s="24" t="s">
        <v>104</v>
      </c>
      <c r="C23" s="25" t="str">
        <f>"31,5"</f>
        <v>31,5</v>
      </c>
      <c r="D23" s="25">
        <v>2.08</v>
      </c>
      <c r="E23" s="25">
        <v>0</v>
      </c>
      <c r="F23" s="25">
        <v>0.38</v>
      </c>
      <c r="G23" s="25">
        <v>0.38</v>
      </c>
      <c r="H23" s="25">
        <v>13.14</v>
      </c>
      <c r="I23" s="25">
        <v>60.914699999999996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0.38</v>
      </c>
      <c r="O23" s="26">
        <v>10.14</v>
      </c>
      <c r="P23" s="26">
        <v>2.61</v>
      </c>
      <c r="Q23" s="26">
        <v>0</v>
      </c>
      <c r="R23" s="26">
        <v>0</v>
      </c>
      <c r="S23" s="26">
        <v>0.32</v>
      </c>
      <c r="T23" s="26">
        <v>0.79</v>
      </c>
      <c r="U23" s="26">
        <v>192.15</v>
      </c>
      <c r="V23" s="26">
        <v>77.180000000000007</v>
      </c>
      <c r="W23" s="26">
        <v>11.03</v>
      </c>
      <c r="X23" s="26">
        <v>14.81</v>
      </c>
      <c r="Y23" s="26">
        <v>49.77</v>
      </c>
      <c r="Z23" s="26">
        <v>1.23</v>
      </c>
      <c r="AA23" s="26">
        <v>0</v>
      </c>
      <c r="AB23" s="26">
        <v>1.58</v>
      </c>
      <c r="AC23" s="26">
        <v>0.32</v>
      </c>
      <c r="AD23" s="26">
        <v>0.44</v>
      </c>
      <c r="AE23" s="26">
        <v>0.06</v>
      </c>
      <c r="AF23" s="26">
        <v>0.03</v>
      </c>
      <c r="AG23" s="26">
        <v>0.22</v>
      </c>
      <c r="AH23" s="26">
        <v>0.63</v>
      </c>
      <c r="AI23" s="26">
        <v>0</v>
      </c>
      <c r="AJ23" s="26">
        <v>0</v>
      </c>
      <c r="AK23" s="26">
        <v>101.43</v>
      </c>
      <c r="AL23" s="26">
        <v>78.12</v>
      </c>
      <c r="AM23" s="26">
        <v>134.51</v>
      </c>
      <c r="AN23" s="26">
        <v>70.25</v>
      </c>
      <c r="AO23" s="26">
        <v>29.3</v>
      </c>
      <c r="AP23" s="26">
        <v>62.37</v>
      </c>
      <c r="AQ23" s="26">
        <v>25.2</v>
      </c>
      <c r="AR23" s="26">
        <v>116.87</v>
      </c>
      <c r="AS23" s="26">
        <v>93.56</v>
      </c>
      <c r="AT23" s="26">
        <v>91.67</v>
      </c>
      <c r="AU23" s="26">
        <v>146.16</v>
      </c>
      <c r="AV23" s="26">
        <v>39.06</v>
      </c>
      <c r="AW23" s="26">
        <v>97.65</v>
      </c>
      <c r="AX23" s="26">
        <v>481.64</v>
      </c>
      <c r="AY23" s="26">
        <v>0</v>
      </c>
      <c r="AZ23" s="26">
        <v>165.69</v>
      </c>
      <c r="BA23" s="26">
        <v>91.67</v>
      </c>
      <c r="BB23" s="26">
        <v>56.7</v>
      </c>
      <c r="BC23" s="26">
        <v>40.950000000000003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0.15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14.81</v>
      </c>
      <c r="CC23" s="25">
        <v>2</v>
      </c>
      <c r="CE23" s="23">
        <v>0.26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1.66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25.77</v>
      </c>
      <c r="E25" s="29">
        <v>12.01</v>
      </c>
      <c r="F25" s="29">
        <v>41.34</v>
      </c>
      <c r="G25" s="29">
        <v>6.26</v>
      </c>
      <c r="H25" s="29">
        <v>117.54</v>
      </c>
      <c r="I25" s="29">
        <v>930.58</v>
      </c>
      <c r="J25" s="30">
        <v>13.62</v>
      </c>
      <c r="K25" s="30">
        <v>3.07</v>
      </c>
      <c r="L25" s="30">
        <v>0</v>
      </c>
      <c r="M25" s="30">
        <v>0</v>
      </c>
      <c r="N25" s="30">
        <v>23.66</v>
      </c>
      <c r="O25" s="30">
        <v>83.04</v>
      </c>
      <c r="P25" s="30">
        <v>10.85</v>
      </c>
      <c r="Q25" s="30">
        <v>0</v>
      </c>
      <c r="R25" s="30">
        <v>0</v>
      </c>
      <c r="S25" s="30">
        <v>1.1399999999999999</v>
      </c>
      <c r="T25" s="30">
        <v>7.86</v>
      </c>
      <c r="U25" s="30">
        <v>1437.29</v>
      </c>
      <c r="V25" s="30">
        <v>1313.7</v>
      </c>
      <c r="W25" s="30">
        <v>98.63</v>
      </c>
      <c r="X25" s="30">
        <v>111.47</v>
      </c>
      <c r="Y25" s="30">
        <v>369.63</v>
      </c>
      <c r="Z25" s="30">
        <v>5.28</v>
      </c>
      <c r="AA25" s="30">
        <v>15</v>
      </c>
      <c r="AB25" s="30">
        <v>2237.2800000000002</v>
      </c>
      <c r="AC25" s="30">
        <v>440.27</v>
      </c>
      <c r="AD25" s="30">
        <v>6.45</v>
      </c>
      <c r="AE25" s="30">
        <v>0.53</v>
      </c>
      <c r="AF25" s="30">
        <v>0.27</v>
      </c>
      <c r="AG25" s="30">
        <v>4.57</v>
      </c>
      <c r="AH25" s="30">
        <v>10.44</v>
      </c>
      <c r="AI25" s="30">
        <v>8.17</v>
      </c>
      <c r="AJ25" s="30">
        <v>0</v>
      </c>
      <c r="AK25" s="30">
        <v>1229.1300000000001</v>
      </c>
      <c r="AL25" s="30">
        <v>1063.23</v>
      </c>
      <c r="AM25" s="30">
        <v>1708.27</v>
      </c>
      <c r="AN25" s="30">
        <v>1384.15</v>
      </c>
      <c r="AO25" s="30">
        <v>467.38</v>
      </c>
      <c r="AP25" s="30">
        <v>885.63</v>
      </c>
      <c r="AQ25" s="30">
        <v>294.77</v>
      </c>
      <c r="AR25" s="30">
        <v>1037.52</v>
      </c>
      <c r="AS25" s="30">
        <v>1117.28</v>
      </c>
      <c r="AT25" s="30">
        <v>1366.47</v>
      </c>
      <c r="AU25" s="30">
        <v>1737.66</v>
      </c>
      <c r="AV25" s="30">
        <v>701.91</v>
      </c>
      <c r="AW25" s="30">
        <v>1017.58</v>
      </c>
      <c r="AX25" s="30">
        <v>4360.49</v>
      </c>
      <c r="AY25" s="30">
        <v>142.44</v>
      </c>
      <c r="AZ25" s="30">
        <v>1303.58</v>
      </c>
      <c r="BA25" s="30">
        <v>979.7</v>
      </c>
      <c r="BB25" s="30">
        <v>773.12</v>
      </c>
      <c r="BC25" s="30">
        <v>362.24</v>
      </c>
      <c r="BD25" s="30">
        <v>0.1</v>
      </c>
      <c r="BE25" s="30">
        <v>0.05</v>
      </c>
      <c r="BF25" s="30">
        <v>0.02</v>
      </c>
      <c r="BG25" s="30">
        <v>0.06</v>
      </c>
      <c r="BH25" s="30">
        <v>0.06</v>
      </c>
      <c r="BI25" s="30">
        <v>0.3</v>
      </c>
      <c r="BJ25" s="30">
        <v>0</v>
      </c>
      <c r="BK25" s="30">
        <v>1.32</v>
      </c>
      <c r="BL25" s="30">
        <v>0</v>
      </c>
      <c r="BM25" s="30">
        <v>0.47</v>
      </c>
      <c r="BN25" s="30">
        <v>0.02</v>
      </c>
      <c r="BO25" s="30">
        <v>0.03</v>
      </c>
      <c r="BP25" s="30">
        <v>0</v>
      </c>
      <c r="BQ25" s="30">
        <v>0.06</v>
      </c>
      <c r="BR25" s="30">
        <v>0.1</v>
      </c>
      <c r="BS25" s="30">
        <v>2.04</v>
      </c>
      <c r="BT25" s="30">
        <v>0</v>
      </c>
      <c r="BU25" s="30">
        <v>0</v>
      </c>
      <c r="BV25" s="30">
        <v>3.12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731.49</v>
      </c>
      <c r="CC25" s="29">
        <f>SUM($CC$17:$CC$24)</f>
        <v>95.42</v>
      </c>
      <c r="CD25" s="27">
        <f>$I$25/$I$51*100</f>
        <v>23.287904343865588</v>
      </c>
      <c r="CE25" s="27">
        <v>387.88</v>
      </c>
      <c r="CG25" s="27">
        <v>105.53</v>
      </c>
      <c r="CH25" s="27">
        <v>64.36</v>
      </c>
      <c r="CI25" s="27">
        <v>84.95</v>
      </c>
      <c r="CJ25" s="27">
        <v>7907.28</v>
      </c>
      <c r="CK25" s="27">
        <v>4161.97</v>
      </c>
      <c r="CL25" s="27">
        <v>6034.62</v>
      </c>
      <c r="CM25" s="27">
        <v>129.53</v>
      </c>
      <c r="CN25" s="27">
        <v>76.680000000000007</v>
      </c>
      <c r="CO25" s="27">
        <v>103.13</v>
      </c>
      <c r="CP25" s="27">
        <v>5</v>
      </c>
      <c r="CQ25" s="27">
        <v>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3</v>
      </c>
      <c r="CH27" s="23">
        <v>3</v>
      </c>
      <c r="CI27" s="23">
        <v>3</v>
      </c>
      <c r="CJ27" s="23">
        <v>300</v>
      </c>
      <c r="CK27" s="23">
        <v>136.5</v>
      </c>
      <c r="CL27" s="23">
        <v>218.25</v>
      </c>
      <c r="CM27" s="23">
        <v>0.45</v>
      </c>
      <c r="CN27" s="23">
        <v>0.45</v>
      </c>
      <c r="CO27" s="23">
        <v>0.45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"16/1"</f>
        <v>16/1</v>
      </c>
      <c r="B28" s="20" t="s">
        <v>109</v>
      </c>
      <c r="C28" s="21" t="str">
        <f>"50"</f>
        <v>50</v>
      </c>
      <c r="D28" s="21">
        <v>16</v>
      </c>
      <c r="E28" s="21">
        <v>0</v>
      </c>
      <c r="F28" s="21">
        <v>15</v>
      </c>
      <c r="G28" s="21">
        <v>0</v>
      </c>
      <c r="H28" s="21">
        <v>30.5</v>
      </c>
      <c r="I28" s="21">
        <v>314.89999999999998</v>
      </c>
      <c r="J28" s="22">
        <v>0</v>
      </c>
      <c r="K28" s="22">
        <v>0</v>
      </c>
      <c r="L28" s="22">
        <v>0</v>
      </c>
      <c r="M28" s="22">
        <v>0</v>
      </c>
      <c r="N28" s="22">
        <v>30.5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11.43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9.5299999999999994</v>
      </c>
    </row>
    <row r="29" spans="1:96" s="27" customFormat="1" ht="11.4">
      <c r="B29" s="28" t="s">
        <v>110</v>
      </c>
      <c r="C29" s="29"/>
      <c r="D29" s="29">
        <v>17</v>
      </c>
      <c r="E29" s="29">
        <v>0</v>
      </c>
      <c r="F29" s="29">
        <v>15.2</v>
      </c>
      <c r="G29" s="29">
        <v>0</v>
      </c>
      <c r="H29" s="29">
        <v>51.1</v>
      </c>
      <c r="I29" s="29">
        <v>401.38</v>
      </c>
      <c r="J29" s="30">
        <v>0</v>
      </c>
      <c r="K29" s="30">
        <v>0</v>
      </c>
      <c r="L29" s="30">
        <v>0</v>
      </c>
      <c r="M29" s="30">
        <v>0</v>
      </c>
      <c r="N29" s="30">
        <v>50.3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22.66</v>
      </c>
      <c r="CD29" s="27">
        <f>$I$29/$I$51*100</f>
        <v>10.04459481779188</v>
      </c>
      <c r="CE29" s="27">
        <v>0</v>
      </c>
      <c r="CG29" s="27">
        <v>3</v>
      </c>
      <c r="CH29" s="27">
        <v>3</v>
      </c>
      <c r="CI29" s="27">
        <v>3</v>
      </c>
      <c r="CJ29" s="27">
        <v>300</v>
      </c>
      <c r="CK29" s="27">
        <v>136.5</v>
      </c>
      <c r="CL29" s="27">
        <v>218.25</v>
      </c>
      <c r="CM29" s="27">
        <v>0.45</v>
      </c>
      <c r="CN29" s="27">
        <v>0.45</v>
      </c>
      <c r="CO29" s="27">
        <v>0.45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"180"</f>
        <v>180</v>
      </c>
      <c r="D32" s="25">
        <v>5.74</v>
      </c>
      <c r="E32" s="25">
        <v>2.12</v>
      </c>
      <c r="F32" s="25">
        <v>6.67</v>
      </c>
      <c r="G32" s="25">
        <v>2.0099999999999998</v>
      </c>
      <c r="H32" s="25">
        <v>26.24</v>
      </c>
      <c r="I32" s="25">
        <v>185.04511019999998</v>
      </c>
      <c r="J32" s="26">
        <v>4.01</v>
      </c>
      <c r="K32" s="26">
        <v>0.1</v>
      </c>
      <c r="L32" s="26">
        <v>0</v>
      </c>
      <c r="M32" s="26">
        <v>0</v>
      </c>
      <c r="N32" s="26">
        <v>6.76</v>
      </c>
      <c r="O32" s="26">
        <v>17.72</v>
      </c>
      <c r="P32" s="26">
        <v>1.77</v>
      </c>
      <c r="Q32" s="26">
        <v>0</v>
      </c>
      <c r="R32" s="26">
        <v>0</v>
      </c>
      <c r="S32" s="26">
        <v>7.0000000000000007E-2</v>
      </c>
      <c r="T32" s="26">
        <v>1.84</v>
      </c>
      <c r="U32" s="26">
        <v>321.89999999999998</v>
      </c>
      <c r="V32" s="26">
        <v>187.94</v>
      </c>
      <c r="W32" s="26">
        <v>94.24</v>
      </c>
      <c r="X32" s="26">
        <v>45.27</v>
      </c>
      <c r="Y32" s="26">
        <v>150.47999999999999</v>
      </c>
      <c r="Z32" s="26">
        <v>1.1100000000000001</v>
      </c>
      <c r="AA32" s="26">
        <v>19.440000000000001</v>
      </c>
      <c r="AB32" s="26">
        <v>16.559999999999999</v>
      </c>
      <c r="AC32" s="26">
        <v>36.090000000000003</v>
      </c>
      <c r="AD32" s="26">
        <v>0.56000000000000005</v>
      </c>
      <c r="AE32" s="26">
        <v>0.13</v>
      </c>
      <c r="AF32" s="26">
        <v>0.12</v>
      </c>
      <c r="AG32" s="26">
        <v>0.32</v>
      </c>
      <c r="AH32" s="26">
        <v>2.08</v>
      </c>
      <c r="AI32" s="26">
        <v>0.37</v>
      </c>
      <c r="AJ32" s="26">
        <v>0</v>
      </c>
      <c r="AK32" s="26">
        <v>282.64999999999998</v>
      </c>
      <c r="AL32" s="26">
        <v>231.91</v>
      </c>
      <c r="AM32" s="26">
        <v>383.41</v>
      </c>
      <c r="AN32" s="26">
        <v>280.07</v>
      </c>
      <c r="AO32" s="26">
        <v>87.96</v>
      </c>
      <c r="AP32" s="26">
        <v>205.7</v>
      </c>
      <c r="AQ32" s="26">
        <v>90.31</v>
      </c>
      <c r="AR32" s="26">
        <v>264.14</v>
      </c>
      <c r="AS32" s="26">
        <v>149.54</v>
      </c>
      <c r="AT32" s="26">
        <v>225.26</v>
      </c>
      <c r="AU32" s="26">
        <v>281.39</v>
      </c>
      <c r="AV32" s="26">
        <v>75.790000000000006</v>
      </c>
      <c r="AW32" s="26">
        <v>311.36</v>
      </c>
      <c r="AX32" s="26">
        <v>599.29</v>
      </c>
      <c r="AY32" s="26">
        <v>0</v>
      </c>
      <c r="AZ32" s="26">
        <v>197.25</v>
      </c>
      <c r="BA32" s="26">
        <v>158.83000000000001</v>
      </c>
      <c r="BB32" s="26">
        <v>261.23</v>
      </c>
      <c r="BC32" s="26">
        <v>103.91</v>
      </c>
      <c r="BD32" s="26">
        <v>0.11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0.32</v>
      </c>
      <c r="BJ32" s="26">
        <v>0</v>
      </c>
      <c r="BK32" s="26">
        <v>1.25</v>
      </c>
      <c r="BL32" s="26">
        <v>0</v>
      </c>
      <c r="BM32" s="26">
        <v>0.28999999999999998</v>
      </c>
      <c r="BN32" s="26">
        <v>0</v>
      </c>
      <c r="BO32" s="26">
        <v>0</v>
      </c>
      <c r="BP32" s="26">
        <v>0</v>
      </c>
      <c r="BQ32" s="26">
        <v>0.06</v>
      </c>
      <c r="BR32" s="26">
        <v>0.09</v>
      </c>
      <c r="BS32" s="26">
        <v>1.32</v>
      </c>
      <c r="BT32" s="26">
        <v>0</v>
      </c>
      <c r="BU32" s="26">
        <v>0</v>
      </c>
      <c r="BV32" s="26">
        <v>0.78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158.66999999999999</v>
      </c>
      <c r="CC32" s="25">
        <v>16.84</v>
      </c>
      <c r="CE32" s="23">
        <v>22.2</v>
      </c>
      <c r="CG32" s="23">
        <v>34.71</v>
      </c>
      <c r="CH32" s="23">
        <v>15.41</v>
      </c>
      <c r="CI32" s="23">
        <v>25.06</v>
      </c>
      <c r="CJ32" s="23">
        <v>1527.7</v>
      </c>
      <c r="CK32" s="23">
        <v>692.97</v>
      </c>
      <c r="CL32" s="23">
        <v>1110.3399999999999</v>
      </c>
      <c r="CM32" s="23">
        <v>30.04</v>
      </c>
      <c r="CN32" s="23">
        <v>15.6</v>
      </c>
      <c r="CO32" s="23">
        <v>22.82</v>
      </c>
      <c r="CP32" s="23">
        <v>3.6</v>
      </c>
      <c r="CQ32" s="23">
        <v>0.72</v>
      </c>
      <c r="CR32" s="23">
        <v>10.210000000000001</v>
      </c>
    </row>
    <row r="33" spans="1:96" s="23" customFormat="1" ht="24">
      <c r="A33" s="23" t="str">
        <f>"9/5"</f>
        <v>9/5</v>
      </c>
      <c r="B33" s="24" t="s">
        <v>94</v>
      </c>
      <c r="C33" s="25" t="str">
        <f>"120"</f>
        <v>120</v>
      </c>
      <c r="D33" s="25">
        <v>19.89</v>
      </c>
      <c r="E33" s="25">
        <v>20.05</v>
      </c>
      <c r="F33" s="25">
        <v>11.66</v>
      </c>
      <c r="G33" s="25">
        <v>2.52</v>
      </c>
      <c r="H33" s="25">
        <v>18.12</v>
      </c>
      <c r="I33" s="25">
        <v>258.52140960000003</v>
      </c>
      <c r="J33" s="26">
        <v>6.35</v>
      </c>
      <c r="K33" s="26">
        <v>1.56</v>
      </c>
      <c r="L33" s="26">
        <v>0</v>
      </c>
      <c r="M33" s="26">
        <v>0</v>
      </c>
      <c r="N33" s="26">
        <v>11.88</v>
      </c>
      <c r="O33" s="26">
        <v>5.93</v>
      </c>
      <c r="P33" s="26">
        <v>0.31</v>
      </c>
      <c r="Q33" s="26">
        <v>0</v>
      </c>
      <c r="R33" s="26">
        <v>0</v>
      </c>
      <c r="S33" s="26">
        <v>1.32</v>
      </c>
      <c r="T33" s="26">
        <v>1.8</v>
      </c>
      <c r="U33" s="26">
        <v>284.56</v>
      </c>
      <c r="V33" s="26">
        <v>126.03</v>
      </c>
      <c r="W33" s="26">
        <v>164.23</v>
      </c>
      <c r="X33" s="26">
        <v>23.8</v>
      </c>
      <c r="Y33" s="26">
        <v>223.94</v>
      </c>
      <c r="Z33" s="26">
        <v>0.63</v>
      </c>
      <c r="AA33" s="26">
        <v>41.4</v>
      </c>
      <c r="AB33" s="26">
        <v>29.18</v>
      </c>
      <c r="AC33" s="26">
        <v>75.09</v>
      </c>
      <c r="AD33" s="26">
        <v>1.45</v>
      </c>
      <c r="AE33" s="26">
        <v>0.05</v>
      </c>
      <c r="AF33" s="26">
        <v>0.26</v>
      </c>
      <c r="AG33" s="26">
        <v>0.45</v>
      </c>
      <c r="AH33" s="26">
        <v>4.6900000000000004</v>
      </c>
      <c r="AI33" s="26">
        <v>0.22</v>
      </c>
      <c r="AJ33" s="26">
        <v>0</v>
      </c>
      <c r="AK33" s="26">
        <v>957.26</v>
      </c>
      <c r="AL33" s="26">
        <v>788.28</v>
      </c>
      <c r="AM33" s="26">
        <v>1469.72</v>
      </c>
      <c r="AN33" s="26">
        <v>1133.78</v>
      </c>
      <c r="AO33" s="26">
        <v>437.3</v>
      </c>
      <c r="AP33" s="26">
        <v>738.68</v>
      </c>
      <c r="AQ33" s="26">
        <v>239.88</v>
      </c>
      <c r="AR33" s="26">
        <v>870.77</v>
      </c>
      <c r="AS33" s="26">
        <v>94.33</v>
      </c>
      <c r="AT33" s="26">
        <v>102.15</v>
      </c>
      <c r="AU33" s="26">
        <v>139.83000000000001</v>
      </c>
      <c r="AV33" s="26">
        <v>507.43</v>
      </c>
      <c r="AW33" s="26">
        <v>78.16</v>
      </c>
      <c r="AX33" s="26">
        <v>451.28</v>
      </c>
      <c r="AY33" s="26">
        <v>0.63</v>
      </c>
      <c r="AZ33" s="26">
        <v>129.62</v>
      </c>
      <c r="BA33" s="26">
        <v>111.86</v>
      </c>
      <c r="BB33" s="26">
        <v>952.05</v>
      </c>
      <c r="BC33" s="26">
        <v>108.65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0.14000000000000001</v>
      </c>
      <c r="BL33" s="26">
        <v>0</v>
      </c>
      <c r="BM33" s="26">
        <v>0.09</v>
      </c>
      <c r="BN33" s="26">
        <v>0.01</v>
      </c>
      <c r="BO33" s="26">
        <v>0.01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1.46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80.459999999999994</v>
      </c>
      <c r="CC33" s="25">
        <v>53.45</v>
      </c>
      <c r="CE33" s="23">
        <v>46.26</v>
      </c>
      <c r="CG33" s="23">
        <v>32.85</v>
      </c>
      <c r="CH33" s="23">
        <v>20.6</v>
      </c>
      <c r="CI33" s="23">
        <v>26.72</v>
      </c>
      <c r="CJ33" s="23">
        <v>835.04</v>
      </c>
      <c r="CK33" s="23">
        <v>585.30999999999995</v>
      </c>
      <c r="CL33" s="23">
        <v>710.17</v>
      </c>
      <c r="CM33" s="23">
        <v>17.52</v>
      </c>
      <c r="CN33" s="23">
        <v>13.04</v>
      </c>
      <c r="CO33" s="23">
        <v>15.38</v>
      </c>
      <c r="CP33" s="23">
        <v>9.6</v>
      </c>
      <c r="CQ33" s="23">
        <v>0.6</v>
      </c>
      <c r="CR33" s="23">
        <v>32.4</v>
      </c>
    </row>
    <row r="34" spans="1:96" s="23" customFormat="1">
      <c r="A34" s="23" t="str">
        <f>"-"</f>
        <v>-</v>
      </c>
      <c r="B34" s="24" t="s">
        <v>95</v>
      </c>
      <c r="C34" s="25" t="str">
        <f>"40"</f>
        <v>40</v>
      </c>
      <c r="D34" s="25">
        <v>2.88</v>
      </c>
      <c r="E34" s="25">
        <v>2.88</v>
      </c>
      <c r="F34" s="25">
        <v>3.4</v>
      </c>
      <c r="G34" s="25">
        <v>0</v>
      </c>
      <c r="H34" s="25">
        <v>22.2</v>
      </c>
      <c r="I34" s="25">
        <v>126.96</v>
      </c>
      <c r="J34" s="26">
        <v>2.08</v>
      </c>
      <c r="K34" s="26">
        <v>0</v>
      </c>
      <c r="L34" s="26">
        <v>0</v>
      </c>
      <c r="M34" s="26">
        <v>0</v>
      </c>
      <c r="N34" s="26">
        <v>22.2</v>
      </c>
      <c r="O34" s="26">
        <v>0</v>
      </c>
      <c r="P34" s="26">
        <v>0</v>
      </c>
      <c r="Q34" s="26">
        <v>0</v>
      </c>
      <c r="R34" s="26">
        <v>0</v>
      </c>
      <c r="S34" s="26">
        <v>0.16</v>
      </c>
      <c r="T34" s="26">
        <v>0.72</v>
      </c>
      <c r="U34" s="26">
        <v>52</v>
      </c>
      <c r="V34" s="26">
        <v>146</v>
      </c>
      <c r="W34" s="26">
        <v>122.8</v>
      </c>
      <c r="X34" s="26">
        <v>13.6</v>
      </c>
      <c r="Y34" s="26">
        <v>87.6</v>
      </c>
      <c r="Z34" s="26">
        <v>0.08</v>
      </c>
      <c r="AA34" s="26">
        <v>16.8</v>
      </c>
      <c r="AB34" s="26">
        <v>12</v>
      </c>
      <c r="AC34" s="26">
        <v>18.8</v>
      </c>
      <c r="AD34" s="26">
        <v>0.08</v>
      </c>
      <c r="AE34" s="26">
        <v>0.02</v>
      </c>
      <c r="AF34" s="26">
        <v>0.15</v>
      </c>
      <c r="AG34" s="26">
        <v>0.08</v>
      </c>
      <c r="AH34" s="26">
        <v>0.72</v>
      </c>
      <c r="AI34" s="26">
        <v>0.4</v>
      </c>
      <c r="AJ34" s="26">
        <v>0</v>
      </c>
      <c r="AK34" s="26">
        <v>181.2</v>
      </c>
      <c r="AL34" s="26">
        <v>167.2</v>
      </c>
      <c r="AM34" s="26">
        <v>215.2</v>
      </c>
      <c r="AN34" s="26">
        <v>216</v>
      </c>
      <c r="AO34" s="26">
        <v>66</v>
      </c>
      <c r="AP34" s="26">
        <v>121.6</v>
      </c>
      <c r="AQ34" s="26">
        <v>38</v>
      </c>
      <c r="AR34" s="26">
        <v>128</v>
      </c>
      <c r="AS34" s="26">
        <v>94.4</v>
      </c>
      <c r="AT34" s="26">
        <v>96</v>
      </c>
      <c r="AU34" s="26">
        <v>212</v>
      </c>
      <c r="AV34" s="26">
        <v>68</v>
      </c>
      <c r="AW34" s="26">
        <v>56</v>
      </c>
      <c r="AX34" s="26">
        <v>636.4</v>
      </c>
      <c r="AY34" s="26">
        <v>0</v>
      </c>
      <c r="AZ34" s="26">
        <v>312</v>
      </c>
      <c r="BA34" s="26">
        <v>167.2</v>
      </c>
      <c r="BB34" s="26">
        <v>135.19999999999999</v>
      </c>
      <c r="BC34" s="26">
        <v>27.6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0.99</v>
      </c>
      <c r="BT34" s="26">
        <v>0</v>
      </c>
      <c r="BU34" s="26">
        <v>0</v>
      </c>
      <c r="BV34" s="26">
        <v>7.0000000000000007E-2</v>
      </c>
      <c r="BW34" s="26">
        <v>0.02</v>
      </c>
      <c r="BX34" s="26">
        <v>0.03</v>
      </c>
      <c r="BY34" s="26">
        <v>0</v>
      </c>
      <c r="BZ34" s="26">
        <v>0</v>
      </c>
      <c r="CA34" s="26">
        <v>0</v>
      </c>
      <c r="CB34" s="26">
        <v>10.64</v>
      </c>
      <c r="CC34" s="25">
        <v>11.64</v>
      </c>
      <c r="CE34" s="23">
        <v>18.8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9.6999999999999993</v>
      </c>
    </row>
    <row r="35" spans="1:96" s="23" customFormat="1">
      <c r="A35" s="23" t="str">
        <f>"2"</f>
        <v>2</v>
      </c>
      <c r="B35" s="24" t="s">
        <v>96</v>
      </c>
      <c r="C35" s="25" t="str">
        <f>"20"</f>
        <v>20</v>
      </c>
      <c r="D35" s="25">
        <v>1.32</v>
      </c>
      <c r="E35" s="25">
        <v>0</v>
      </c>
      <c r="F35" s="25">
        <v>0.13</v>
      </c>
      <c r="G35" s="25">
        <v>0.13</v>
      </c>
      <c r="H35" s="25">
        <v>9.3800000000000008</v>
      </c>
      <c r="I35" s="25">
        <v>44.780200000000001</v>
      </c>
      <c r="J35" s="26">
        <v>0</v>
      </c>
      <c r="K35" s="26">
        <v>0</v>
      </c>
      <c r="L35" s="26">
        <v>0</v>
      </c>
      <c r="M35" s="26">
        <v>0</v>
      </c>
      <c r="N35" s="26">
        <v>0.22</v>
      </c>
      <c r="O35" s="26">
        <v>9.1199999999999992</v>
      </c>
      <c r="P35" s="26">
        <v>0.04</v>
      </c>
      <c r="Q35" s="26">
        <v>0</v>
      </c>
      <c r="R35" s="26">
        <v>0</v>
      </c>
      <c r="S35" s="26">
        <v>0</v>
      </c>
      <c r="T35" s="26">
        <v>0.36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63.86</v>
      </c>
      <c r="AL35" s="26">
        <v>66.47</v>
      </c>
      <c r="AM35" s="26">
        <v>101.79</v>
      </c>
      <c r="AN35" s="26">
        <v>33.76</v>
      </c>
      <c r="AO35" s="26">
        <v>20.010000000000002</v>
      </c>
      <c r="AP35" s="26">
        <v>40.020000000000003</v>
      </c>
      <c r="AQ35" s="26">
        <v>15.14</v>
      </c>
      <c r="AR35" s="26">
        <v>72.38</v>
      </c>
      <c r="AS35" s="26">
        <v>44.89</v>
      </c>
      <c r="AT35" s="26">
        <v>62.64</v>
      </c>
      <c r="AU35" s="26">
        <v>51.68</v>
      </c>
      <c r="AV35" s="26">
        <v>27.14</v>
      </c>
      <c r="AW35" s="26">
        <v>48.02</v>
      </c>
      <c r="AX35" s="26">
        <v>401.59</v>
      </c>
      <c r="AY35" s="26">
        <v>0</v>
      </c>
      <c r="AZ35" s="26">
        <v>130.85</v>
      </c>
      <c r="BA35" s="26">
        <v>56.9</v>
      </c>
      <c r="BB35" s="26">
        <v>37.76</v>
      </c>
      <c r="BC35" s="26">
        <v>29.93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7.82</v>
      </c>
      <c r="CC35" s="25">
        <v>1.31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1.0900000000000001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29.94</v>
      </c>
      <c r="E37" s="29">
        <v>25.05</v>
      </c>
      <c r="F37" s="29">
        <v>21.88</v>
      </c>
      <c r="G37" s="29">
        <v>4.6900000000000004</v>
      </c>
      <c r="H37" s="29">
        <v>81.89</v>
      </c>
      <c r="I37" s="29">
        <v>638.4</v>
      </c>
      <c r="J37" s="30">
        <v>12.44</v>
      </c>
      <c r="K37" s="30">
        <v>1.66</v>
      </c>
      <c r="L37" s="30">
        <v>0</v>
      </c>
      <c r="M37" s="30">
        <v>0</v>
      </c>
      <c r="N37" s="30">
        <v>46.95</v>
      </c>
      <c r="O37" s="30">
        <v>32.770000000000003</v>
      </c>
      <c r="P37" s="30">
        <v>2.17</v>
      </c>
      <c r="Q37" s="30">
        <v>0</v>
      </c>
      <c r="R37" s="30">
        <v>0</v>
      </c>
      <c r="S37" s="30">
        <v>1.55</v>
      </c>
      <c r="T37" s="30">
        <v>4.75</v>
      </c>
      <c r="U37" s="30">
        <v>658.52</v>
      </c>
      <c r="V37" s="30">
        <v>460.14</v>
      </c>
      <c r="W37" s="30">
        <v>381.44</v>
      </c>
      <c r="X37" s="30">
        <v>82.67</v>
      </c>
      <c r="Y37" s="30">
        <v>462.01</v>
      </c>
      <c r="Z37" s="30">
        <v>1.84</v>
      </c>
      <c r="AA37" s="30">
        <v>77.64</v>
      </c>
      <c r="AB37" s="30">
        <v>57.74</v>
      </c>
      <c r="AC37" s="30">
        <v>129.97999999999999</v>
      </c>
      <c r="AD37" s="30">
        <v>2.1</v>
      </c>
      <c r="AE37" s="30">
        <v>0.2</v>
      </c>
      <c r="AF37" s="30">
        <v>0.52</v>
      </c>
      <c r="AG37" s="30">
        <v>0.85</v>
      </c>
      <c r="AH37" s="30">
        <v>7.49</v>
      </c>
      <c r="AI37" s="30">
        <v>1</v>
      </c>
      <c r="AJ37" s="30">
        <v>0</v>
      </c>
      <c r="AK37" s="30">
        <v>1484.97</v>
      </c>
      <c r="AL37" s="30">
        <v>1253.8599999999999</v>
      </c>
      <c r="AM37" s="30">
        <v>2170.12</v>
      </c>
      <c r="AN37" s="30">
        <v>1663.6</v>
      </c>
      <c r="AO37" s="30">
        <v>611.27</v>
      </c>
      <c r="AP37" s="30">
        <v>1106</v>
      </c>
      <c r="AQ37" s="30">
        <v>383.33</v>
      </c>
      <c r="AR37" s="30">
        <v>1335.29</v>
      </c>
      <c r="AS37" s="30">
        <v>383.16</v>
      </c>
      <c r="AT37" s="30">
        <v>486.04</v>
      </c>
      <c r="AU37" s="30">
        <v>684.89</v>
      </c>
      <c r="AV37" s="30">
        <v>678.37</v>
      </c>
      <c r="AW37" s="30">
        <v>493.54</v>
      </c>
      <c r="AX37" s="30">
        <v>2088.56</v>
      </c>
      <c r="AY37" s="30">
        <v>0.63</v>
      </c>
      <c r="AZ37" s="30">
        <v>769.73</v>
      </c>
      <c r="BA37" s="30">
        <v>494.79</v>
      </c>
      <c r="BB37" s="30">
        <v>1386.23</v>
      </c>
      <c r="BC37" s="30">
        <v>270.08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1.41</v>
      </c>
      <c r="BL37" s="30">
        <v>0</v>
      </c>
      <c r="BM37" s="30">
        <v>0.38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0.09</v>
      </c>
      <c r="BS37" s="30">
        <v>2.83</v>
      </c>
      <c r="BT37" s="30">
        <v>0</v>
      </c>
      <c r="BU37" s="30">
        <v>0</v>
      </c>
      <c r="BV37" s="30">
        <v>2.37</v>
      </c>
      <c r="BW37" s="30">
        <v>0.05</v>
      </c>
      <c r="BX37" s="30">
        <v>0.03</v>
      </c>
      <c r="BY37" s="30">
        <v>0</v>
      </c>
      <c r="BZ37" s="30">
        <v>0</v>
      </c>
      <c r="CA37" s="30">
        <v>0</v>
      </c>
      <c r="CB37" s="30">
        <v>457.64</v>
      </c>
      <c r="CC37" s="29">
        <f>SUM($CC$31:$CC$36)</f>
        <v>84.43</v>
      </c>
      <c r="CD37" s="27">
        <f>$I$37/$I$51*100</f>
        <v>15.976055936215896</v>
      </c>
      <c r="CE37" s="27">
        <v>87.26</v>
      </c>
      <c r="CG37" s="27">
        <v>70.25</v>
      </c>
      <c r="CH37" s="27">
        <v>38.71</v>
      </c>
      <c r="CI37" s="27">
        <v>54.48</v>
      </c>
      <c r="CJ37" s="27">
        <v>4176.22</v>
      </c>
      <c r="CK37" s="27">
        <v>1827.53</v>
      </c>
      <c r="CL37" s="27">
        <v>3001.87</v>
      </c>
      <c r="CM37" s="27">
        <v>60.72</v>
      </c>
      <c r="CN37" s="27">
        <v>39.11</v>
      </c>
      <c r="CO37" s="27">
        <v>50.01</v>
      </c>
      <c r="CP37" s="27">
        <v>19.2</v>
      </c>
      <c r="CQ37" s="27">
        <v>1.32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"14"</f>
        <v>14</v>
      </c>
      <c r="B39" s="24" t="s">
        <v>100</v>
      </c>
      <c r="C39" s="25" t="str">
        <f>"100"</f>
        <v>100</v>
      </c>
      <c r="D39" s="25">
        <v>1.79</v>
      </c>
      <c r="E39" s="25">
        <v>0</v>
      </c>
      <c r="F39" s="25">
        <v>7.83</v>
      </c>
      <c r="G39" s="25">
        <v>0.3</v>
      </c>
      <c r="H39" s="25">
        <v>9.01</v>
      </c>
      <c r="I39" s="25">
        <v>109.29910000000001</v>
      </c>
      <c r="J39" s="26">
        <v>0.9</v>
      </c>
      <c r="K39" s="26">
        <v>0</v>
      </c>
      <c r="L39" s="26">
        <v>0</v>
      </c>
      <c r="M39" s="26">
        <v>0</v>
      </c>
      <c r="N39" s="26">
        <v>6.55</v>
      </c>
      <c r="O39" s="26">
        <v>0.46</v>
      </c>
      <c r="P39" s="26">
        <v>2</v>
      </c>
      <c r="Q39" s="26">
        <v>0</v>
      </c>
      <c r="R39" s="26">
        <v>0</v>
      </c>
      <c r="S39" s="26">
        <v>0.3</v>
      </c>
      <c r="T39" s="26">
        <v>2</v>
      </c>
      <c r="U39" s="26">
        <v>700</v>
      </c>
      <c r="V39" s="26">
        <v>277.2</v>
      </c>
      <c r="W39" s="26">
        <v>36.08</v>
      </c>
      <c r="X39" s="26">
        <v>13.05</v>
      </c>
      <c r="Y39" s="26">
        <v>32.19</v>
      </c>
      <c r="Z39" s="26">
        <v>0.61</v>
      </c>
      <c r="AA39" s="26">
        <v>0</v>
      </c>
      <c r="AB39" s="26">
        <v>736</v>
      </c>
      <c r="AC39" s="26">
        <v>153</v>
      </c>
      <c r="AD39" s="26">
        <v>3.1</v>
      </c>
      <c r="AE39" s="26">
        <v>0.01</v>
      </c>
      <c r="AF39" s="26">
        <v>0.04</v>
      </c>
      <c r="AG39" s="26">
        <v>0.32</v>
      </c>
      <c r="AH39" s="26">
        <v>0.6</v>
      </c>
      <c r="AI39" s="26">
        <v>2.8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</v>
      </c>
      <c r="CC39" s="25">
        <v>19.2</v>
      </c>
      <c r="CE39" s="23">
        <v>122.67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16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10.28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6.23</v>
      </c>
    </row>
    <row r="41" spans="1:96" s="23" customFormat="1">
      <c r="A41" s="23" t="str">
        <f>"43/3"</f>
        <v>43/3</v>
      </c>
      <c r="B41" s="24" t="s">
        <v>102</v>
      </c>
      <c r="C41" s="25" t="str">
        <f>"180"</f>
        <v>180</v>
      </c>
      <c r="D41" s="25">
        <v>4.3600000000000003</v>
      </c>
      <c r="E41" s="25">
        <v>0.04</v>
      </c>
      <c r="F41" s="25">
        <v>3.81</v>
      </c>
      <c r="G41" s="25">
        <v>0.62</v>
      </c>
      <c r="H41" s="25">
        <v>45.92</v>
      </c>
      <c r="I41" s="25">
        <v>236.09697299999999</v>
      </c>
      <c r="J41" s="26">
        <v>2.31</v>
      </c>
      <c r="K41" s="26">
        <v>0.1</v>
      </c>
      <c r="L41" s="26">
        <v>0</v>
      </c>
      <c r="M41" s="26">
        <v>0</v>
      </c>
      <c r="N41" s="26">
        <v>0.49</v>
      </c>
      <c r="O41" s="26">
        <v>43.63</v>
      </c>
      <c r="P41" s="26">
        <v>1.8</v>
      </c>
      <c r="Q41" s="26">
        <v>0</v>
      </c>
      <c r="R41" s="26">
        <v>0</v>
      </c>
      <c r="S41" s="26">
        <v>0</v>
      </c>
      <c r="T41" s="26">
        <v>1.4</v>
      </c>
      <c r="U41" s="26">
        <v>353.06</v>
      </c>
      <c r="V41" s="26">
        <v>63.79</v>
      </c>
      <c r="W41" s="26">
        <v>9.15</v>
      </c>
      <c r="X41" s="26">
        <v>30.11</v>
      </c>
      <c r="Y41" s="26">
        <v>89.77</v>
      </c>
      <c r="Z41" s="26">
        <v>0.65</v>
      </c>
      <c r="AA41" s="26">
        <v>18</v>
      </c>
      <c r="AB41" s="26">
        <v>12.15</v>
      </c>
      <c r="AC41" s="26">
        <v>20.25</v>
      </c>
      <c r="AD41" s="26">
        <v>0.3</v>
      </c>
      <c r="AE41" s="26">
        <v>0.04</v>
      </c>
      <c r="AF41" s="26">
        <v>0.03</v>
      </c>
      <c r="AG41" s="26">
        <v>0.86</v>
      </c>
      <c r="AH41" s="26">
        <v>2.09</v>
      </c>
      <c r="AI41" s="26">
        <v>0</v>
      </c>
      <c r="AJ41" s="26">
        <v>0</v>
      </c>
      <c r="AK41" s="26">
        <v>261.16000000000003</v>
      </c>
      <c r="AL41" s="26">
        <v>205.55</v>
      </c>
      <c r="AM41" s="26">
        <v>386.14</v>
      </c>
      <c r="AN41" s="26">
        <v>162.51</v>
      </c>
      <c r="AO41" s="26">
        <v>99.53</v>
      </c>
      <c r="AP41" s="26">
        <v>150.25</v>
      </c>
      <c r="AQ41" s="26">
        <v>63.64</v>
      </c>
      <c r="AR41" s="26">
        <v>230.29</v>
      </c>
      <c r="AS41" s="26">
        <v>242.37</v>
      </c>
      <c r="AT41" s="26">
        <v>316.02</v>
      </c>
      <c r="AU41" s="26">
        <v>335.91</v>
      </c>
      <c r="AV41" s="26">
        <v>106.5</v>
      </c>
      <c r="AW41" s="26">
        <v>198.63</v>
      </c>
      <c r="AX41" s="26">
        <v>747.14</v>
      </c>
      <c r="AY41" s="26">
        <v>0</v>
      </c>
      <c r="AZ41" s="26">
        <v>205.86</v>
      </c>
      <c r="BA41" s="26">
        <v>206.12</v>
      </c>
      <c r="BB41" s="26">
        <v>180.9</v>
      </c>
      <c r="BC41" s="26">
        <v>85.02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0.36</v>
      </c>
      <c r="BJ41" s="26">
        <v>0</v>
      </c>
      <c r="BK41" s="26">
        <v>1.08</v>
      </c>
      <c r="BL41" s="26">
        <v>0</v>
      </c>
      <c r="BM41" s="26">
        <v>0.33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</v>
      </c>
      <c r="BS41" s="26">
        <v>0.99</v>
      </c>
      <c r="BT41" s="26">
        <v>0</v>
      </c>
      <c r="BU41" s="26">
        <v>0</v>
      </c>
      <c r="BV41" s="26">
        <v>0.16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141.35</v>
      </c>
      <c r="CC41" s="25">
        <v>16.5</v>
      </c>
      <c r="CE41" s="23">
        <v>20.03</v>
      </c>
      <c r="CG41" s="23">
        <v>35.78</v>
      </c>
      <c r="CH41" s="23">
        <v>19.66</v>
      </c>
      <c r="CI41" s="23">
        <v>27.72</v>
      </c>
      <c r="CJ41" s="23">
        <v>2265.86</v>
      </c>
      <c r="CK41" s="23">
        <v>1109.72</v>
      </c>
      <c r="CL41" s="23">
        <v>1687.79</v>
      </c>
      <c r="CM41" s="23">
        <v>30.96</v>
      </c>
      <c r="CN41" s="23">
        <v>16.420000000000002</v>
      </c>
      <c r="CO41" s="23">
        <v>23.69</v>
      </c>
      <c r="CP41" s="23">
        <v>0</v>
      </c>
      <c r="CQ41" s="23">
        <v>0.9</v>
      </c>
      <c r="CR41" s="23">
        <v>10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58.33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35.35</v>
      </c>
    </row>
    <row r="43" spans="1:96" s="23" customFormat="1">
      <c r="A43" s="23" t="str">
        <f>"2"</f>
        <v>2</v>
      </c>
      <c r="B43" s="24" t="s">
        <v>96</v>
      </c>
      <c r="C43" s="25" t="str">
        <f>"29,1"</f>
        <v>29,1</v>
      </c>
      <c r="D43" s="25">
        <v>1.92</v>
      </c>
      <c r="E43" s="25">
        <v>0</v>
      </c>
      <c r="F43" s="25">
        <v>0.19</v>
      </c>
      <c r="G43" s="25">
        <v>0.19</v>
      </c>
      <c r="H43" s="25">
        <v>13.65</v>
      </c>
      <c r="I43" s="25">
        <v>65.155191000000002</v>
      </c>
      <c r="J43" s="26">
        <v>0</v>
      </c>
      <c r="K43" s="26">
        <v>0</v>
      </c>
      <c r="L43" s="26">
        <v>0</v>
      </c>
      <c r="M43" s="26">
        <v>0</v>
      </c>
      <c r="N43" s="26">
        <v>0.32</v>
      </c>
      <c r="O43" s="26">
        <v>13.27</v>
      </c>
      <c r="P43" s="26">
        <v>0.06</v>
      </c>
      <c r="Q43" s="26">
        <v>0</v>
      </c>
      <c r="R43" s="26">
        <v>0</v>
      </c>
      <c r="S43" s="26">
        <v>0</v>
      </c>
      <c r="T43" s="26">
        <v>0.52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92.91</v>
      </c>
      <c r="AL43" s="26">
        <v>96.71</v>
      </c>
      <c r="AM43" s="26">
        <v>148.1</v>
      </c>
      <c r="AN43" s="26">
        <v>49.11</v>
      </c>
      <c r="AO43" s="26">
        <v>29.11</v>
      </c>
      <c r="AP43" s="26">
        <v>58.23</v>
      </c>
      <c r="AQ43" s="26">
        <v>22.03</v>
      </c>
      <c r="AR43" s="26">
        <v>105.32</v>
      </c>
      <c r="AS43" s="26">
        <v>65.319999999999993</v>
      </c>
      <c r="AT43" s="26">
        <v>91.14</v>
      </c>
      <c r="AU43" s="26">
        <v>75.19</v>
      </c>
      <c r="AV43" s="26">
        <v>39.49</v>
      </c>
      <c r="AW43" s="26">
        <v>69.87</v>
      </c>
      <c r="AX43" s="26">
        <v>584.32000000000005</v>
      </c>
      <c r="AY43" s="26">
        <v>0</v>
      </c>
      <c r="AZ43" s="26">
        <v>190.38</v>
      </c>
      <c r="BA43" s="26">
        <v>82.79</v>
      </c>
      <c r="BB43" s="26">
        <v>54.94</v>
      </c>
      <c r="BC43" s="26">
        <v>43.55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11.38</v>
      </c>
      <c r="CC43" s="25">
        <v>1.9</v>
      </c>
      <c r="CE43" s="23">
        <v>0</v>
      </c>
      <c r="CG43" s="23">
        <v>0</v>
      </c>
      <c r="CH43" s="23">
        <v>0</v>
      </c>
      <c r="CI43" s="23">
        <v>0</v>
      </c>
      <c r="CJ43" s="23">
        <v>802.15</v>
      </c>
      <c r="CK43" s="23">
        <v>309.04000000000002</v>
      </c>
      <c r="CL43" s="23">
        <v>555.6</v>
      </c>
      <c r="CM43" s="23">
        <v>6.42</v>
      </c>
      <c r="CN43" s="23">
        <v>6.42</v>
      </c>
      <c r="CO43" s="23">
        <v>6.42</v>
      </c>
      <c r="CP43" s="23">
        <v>0</v>
      </c>
      <c r="CQ43" s="23">
        <v>0</v>
      </c>
      <c r="CR43" s="23">
        <v>1.59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58.013999999999989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1.59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28.44</v>
      </c>
      <c r="E46" s="29">
        <v>13.35</v>
      </c>
      <c r="F46" s="29">
        <v>48.93</v>
      </c>
      <c r="G46" s="29">
        <v>7.2</v>
      </c>
      <c r="H46" s="29">
        <v>128.31</v>
      </c>
      <c r="I46" s="29">
        <v>1050.3599999999999</v>
      </c>
      <c r="J46" s="30">
        <v>15.63</v>
      </c>
      <c r="K46" s="30">
        <v>3.57</v>
      </c>
      <c r="L46" s="30">
        <v>0</v>
      </c>
      <c r="M46" s="30">
        <v>0</v>
      </c>
      <c r="N46" s="30">
        <v>26.97</v>
      </c>
      <c r="O46" s="30">
        <v>89.11</v>
      </c>
      <c r="P46" s="30">
        <v>12.24</v>
      </c>
      <c r="Q46" s="30">
        <v>0</v>
      </c>
      <c r="R46" s="30">
        <v>0</v>
      </c>
      <c r="S46" s="30">
        <v>1.3</v>
      </c>
      <c r="T46" s="30">
        <v>9.24</v>
      </c>
      <c r="U46" s="30">
        <v>1868.92</v>
      </c>
      <c r="V46" s="30">
        <v>1556.5</v>
      </c>
      <c r="W46" s="30">
        <v>119.12</v>
      </c>
      <c r="X46" s="30">
        <v>128.41999999999999</v>
      </c>
      <c r="Y46" s="30">
        <v>423.79</v>
      </c>
      <c r="Z46" s="30">
        <v>5.96</v>
      </c>
      <c r="AA46" s="30">
        <v>18</v>
      </c>
      <c r="AB46" s="30">
        <v>2807.25</v>
      </c>
      <c r="AC46" s="30">
        <v>555.58000000000004</v>
      </c>
      <c r="AD46" s="30">
        <v>8.16</v>
      </c>
      <c r="AE46" s="30">
        <v>0.6</v>
      </c>
      <c r="AF46" s="30">
        <v>0.31</v>
      </c>
      <c r="AG46" s="30">
        <v>5.26</v>
      </c>
      <c r="AH46" s="30">
        <v>11.98</v>
      </c>
      <c r="AI46" s="30">
        <v>10.66</v>
      </c>
      <c r="AJ46" s="30">
        <v>0</v>
      </c>
      <c r="AK46" s="30">
        <v>1233.44</v>
      </c>
      <c r="AL46" s="30">
        <v>1069.26</v>
      </c>
      <c r="AM46" s="30">
        <v>1844.67</v>
      </c>
      <c r="AN46" s="30">
        <v>1522.05</v>
      </c>
      <c r="AO46" s="30">
        <v>510.05</v>
      </c>
      <c r="AP46" s="30">
        <v>963.05</v>
      </c>
      <c r="AQ46" s="30">
        <v>319.87</v>
      </c>
      <c r="AR46" s="30">
        <v>1107.4000000000001</v>
      </c>
      <c r="AS46" s="30">
        <v>1220.47</v>
      </c>
      <c r="AT46" s="30">
        <v>1498.3</v>
      </c>
      <c r="AU46" s="30">
        <v>1905.37</v>
      </c>
      <c r="AV46" s="30">
        <v>765.24</v>
      </c>
      <c r="AW46" s="30">
        <v>1102.18</v>
      </c>
      <c r="AX46" s="30">
        <v>4585.45</v>
      </c>
      <c r="AY46" s="30">
        <v>158.27000000000001</v>
      </c>
      <c r="AZ46" s="30">
        <v>1355.36</v>
      </c>
      <c r="BA46" s="30">
        <v>1056.2</v>
      </c>
      <c r="BB46" s="30">
        <v>841.03</v>
      </c>
      <c r="BC46" s="30">
        <v>383.71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0.36</v>
      </c>
      <c r="BJ46" s="30">
        <v>0</v>
      </c>
      <c r="BK46" s="30">
        <v>1.55</v>
      </c>
      <c r="BL46" s="30">
        <v>0</v>
      </c>
      <c r="BM46" s="30">
        <v>0.55000000000000004</v>
      </c>
      <c r="BN46" s="30">
        <v>0.02</v>
      </c>
      <c r="BO46" s="30">
        <v>0.04</v>
      </c>
      <c r="BP46" s="30">
        <v>0</v>
      </c>
      <c r="BQ46" s="30">
        <v>7.0000000000000007E-2</v>
      </c>
      <c r="BR46" s="30">
        <v>0.11</v>
      </c>
      <c r="BS46" s="30">
        <v>2.39</v>
      </c>
      <c r="BT46" s="30">
        <v>0</v>
      </c>
      <c r="BU46" s="30">
        <v>0</v>
      </c>
      <c r="BV46" s="30">
        <v>3.55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845.78</v>
      </c>
      <c r="CC46" s="29">
        <f>SUM($CC$38:$CC$45)</f>
        <v>112.91000000000001</v>
      </c>
      <c r="CD46" s="27">
        <f>$I$46/$I$51*100</f>
        <v>26.285416843928143</v>
      </c>
      <c r="CE46" s="27">
        <v>485.88</v>
      </c>
      <c r="CG46" s="27">
        <v>100.47</v>
      </c>
      <c r="CH46" s="27">
        <v>59.3</v>
      </c>
      <c r="CI46" s="27">
        <v>79.88</v>
      </c>
      <c r="CJ46" s="27">
        <v>6987.4</v>
      </c>
      <c r="CK46" s="27">
        <v>3807.58</v>
      </c>
      <c r="CL46" s="27">
        <v>5397.49</v>
      </c>
      <c r="CM46" s="27">
        <v>120.25</v>
      </c>
      <c r="CN46" s="27">
        <v>69.010000000000005</v>
      </c>
      <c r="CO46" s="27">
        <v>94.66</v>
      </c>
      <c r="CP46" s="27">
        <v>5</v>
      </c>
      <c r="CQ46" s="27">
        <v>2.4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"16/1"</f>
        <v>16/1</v>
      </c>
      <c r="B49" s="20" t="s">
        <v>109</v>
      </c>
      <c r="C49" s="21" t="str">
        <f>"50"</f>
        <v>50</v>
      </c>
      <c r="D49" s="21">
        <v>16</v>
      </c>
      <c r="E49" s="21">
        <v>0</v>
      </c>
      <c r="F49" s="21">
        <v>15</v>
      </c>
      <c r="G49" s="21">
        <v>0</v>
      </c>
      <c r="H49" s="21">
        <v>30.5</v>
      </c>
      <c r="I49" s="21">
        <v>314.89999999999998</v>
      </c>
      <c r="J49" s="22">
        <v>0</v>
      </c>
      <c r="K49" s="22">
        <v>0</v>
      </c>
      <c r="L49" s="22">
        <v>0</v>
      </c>
      <c r="M49" s="22">
        <v>0</v>
      </c>
      <c r="N49" s="22">
        <v>30.5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11.43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9.5299999999999994</v>
      </c>
    </row>
    <row r="50" spans="1:96" s="27" customFormat="1" ht="11.4">
      <c r="B50" s="28" t="s">
        <v>116</v>
      </c>
      <c r="C50" s="29"/>
      <c r="D50" s="29">
        <v>17</v>
      </c>
      <c r="E50" s="29">
        <v>0</v>
      </c>
      <c r="F50" s="29">
        <v>15.2</v>
      </c>
      <c r="G50" s="29">
        <v>0</v>
      </c>
      <c r="H50" s="29">
        <v>51.1</v>
      </c>
      <c r="I50" s="29">
        <v>401.38</v>
      </c>
      <c r="J50" s="30">
        <v>0</v>
      </c>
      <c r="K50" s="30">
        <v>0</v>
      </c>
      <c r="L50" s="30">
        <v>0</v>
      </c>
      <c r="M50" s="30">
        <v>0</v>
      </c>
      <c r="N50" s="30">
        <v>50.3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22.66</v>
      </c>
      <c r="CD50" s="27">
        <f>$I$50/$I$51*100</f>
        <v>10.04459481779188</v>
      </c>
      <c r="CE50" s="27">
        <v>0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144.35</v>
      </c>
      <c r="E51" s="29">
        <v>71.41</v>
      </c>
      <c r="F51" s="29">
        <v>161.66999999999999</v>
      </c>
      <c r="G51" s="29">
        <v>22.44</v>
      </c>
      <c r="H51" s="29">
        <v>505.41</v>
      </c>
      <c r="I51" s="29">
        <v>3995.98</v>
      </c>
      <c r="J51" s="30">
        <v>52.55</v>
      </c>
      <c r="K51" s="30">
        <v>9.6999999999999993</v>
      </c>
      <c r="L51" s="30">
        <v>0</v>
      </c>
      <c r="M51" s="30">
        <v>0</v>
      </c>
      <c r="N51" s="30">
        <v>237.64</v>
      </c>
      <c r="O51" s="30">
        <v>239.6</v>
      </c>
      <c r="P51" s="30">
        <v>28.18</v>
      </c>
      <c r="Q51" s="30">
        <v>0</v>
      </c>
      <c r="R51" s="30">
        <v>0</v>
      </c>
      <c r="S51" s="30">
        <v>7.28</v>
      </c>
      <c r="T51" s="30">
        <v>27.42</v>
      </c>
      <c r="U51" s="30">
        <v>4586.82</v>
      </c>
      <c r="V51" s="30">
        <v>4212.9799999999996</v>
      </c>
      <c r="W51" s="30">
        <v>950.56</v>
      </c>
      <c r="X51" s="30">
        <v>413.86</v>
      </c>
      <c r="Y51" s="30">
        <v>1686.23</v>
      </c>
      <c r="Z51" s="30">
        <v>20.38</v>
      </c>
      <c r="AA51" s="30">
        <v>177.18</v>
      </c>
      <c r="AB51" s="30">
        <v>5152.1499999999996</v>
      </c>
      <c r="AC51" s="30">
        <v>1238.5999999999999</v>
      </c>
      <c r="AD51" s="30">
        <v>18.940000000000001</v>
      </c>
      <c r="AE51" s="30">
        <v>1.55</v>
      </c>
      <c r="AF51" s="30">
        <v>1.58</v>
      </c>
      <c r="AG51" s="30">
        <v>11.83</v>
      </c>
      <c r="AH51" s="30">
        <v>37.229999999999997</v>
      </c>
      <c r="AI51" s="30">
        <v>28.68</v>
      </c>
      <c r="AJ51" s="30">
        <v>0.8</v>
      </c>
      <c r="AK51" s="30">
        <v>5274.36</v>
      </c>
      <c r="AL51" s="30">
        <v>4522.32</v>
      </c>
      <c r="AM51" s="30">
        <v>7673.84</v>
      </c>
      <c r="AN51" s="30">
        <v>6054.2</v>
      </c>
      <c r="AO51" s="30">
        <v>2123.1799999999998</v>
      </c>
      <c r="AP51" s="30">
        <v>3948.38</v>
      </c>
      <c r="AQ51" s="30">
        <v>1343.3</v>
      </c>
      <c r="AR51" s="30">
        <v>4683.0200000000004</v>
      </c>
      <c r="AS51" s="30">
        <v>3127.07</v>
      </c>
      <c r="AT51" s="30">
        <v>3842.23</v>
      </c>
      <c r="AU51" s="30">
        <v>5180.3999999999996</v>
      </c>
      <c r="AV51" s="30">
        <v>2748.56</v>
      </c>
      <c r="AW51" s="30">
        <v>3134.87</v>
      </c>
      <c r="AX51" s="30">
        <v>13109.12</v>
      </c>
      <c r="AY51" s="30">
        <v>301.87</v>
      </c>
      <c r="AZ51" s="30">
        <v>4168.88</v>
      </c>
      <c r="BA51" s="30">
        <v>3026.12</v>
      </c>
      <c r="BB51" s="30">
        <v>4222.83</v>
      </c>
      <c r="BC51" s="30">
        <v>1283.99</v>
      </c>
      <c r="BD51" s="30">
        <v>0.43</v>
      </c>
      <c r="BE51" s="30">
        <v>0.2</v>
      </c>
      <c r="BF51" s="30">
        <v>0.11</v>
      </c>
      <c r="BG51" s="30">
        <v>0.24</v>
      </c>
      <c r="BH51" s="30">
        <v>0.28000000000000003</v>
      </c>
      <c r="BI51" s="30">
        <v>1.3</v>
      </c>
      <c r="BJ51" s="30">
        <v>0</v>
      </c>
      <c r="BK51" s="30">
        <v>5.67</v>
      </c>
      <c r="BL51" s="30">
        <v>0</v>
      </c>
      <c r="BM51" s="30">
        <v>1.76</v>
      </c>
      <c r="BN51" s="30">
        <v>0.05</v>
      </c>
      <c r="BO51" s="30">
        <v>0.09</v>
      </c>
      <c r="BP51" s="30">
        <v>0</v>
      </c>
      <c r="BQ51" s="30">
        <v>0.25</v>
      </c>
      <c r="BR51" s="30">
        <v>0.4</v>
      </c>
      <c r="BS51" s="30">
        <v>9.7799999999999994</v>
      </c>
      <c r="BT51" s="30">
        <v>0</v>
      </c>
      <c r="BU51" s="30">
        <v>0</v>
      </c>
      <c r="BV51" s="30">
        <v>11.17</v>
      </c>
      <c r="BW51" s="30">
        <v>0.16</v>
      </c>
      <c r="BX51" s="30">
        <v>0.06</v>
      </c>
      <c r="BY51" s="30">
        <v>0</v>
      </c>
      <c r="BZ51" s="30">
        <v>0</v>
      </c>
      <c r="CA51" s="30">
        <v>0</v>
      </c>
      <c r="CB51" s="30">
        <v>2830.67</v>
      </c>
      <c r="CC51" s="29">
        <v>410.99999999999994</v>
      </c>
      <c r="CE51" s="27">
        <v>1035.8699999999999</v>
      </c>
      <c r="CG51" s="27">
        <v>353.1</v>
      </c>
      <c r="CH51" s="27">
        <v>207.69</v>
      </c>
      <c r="CI51" s="27">
        <v>280.39999999999998</v>
      </c>
      <c r="CJ51" s="27">
        <v>23630.45</v>
      </c>
      <c r="CK51" s="27">
        <v>11818.32</v>
      </c>
      <c r="CL51" s="27">
        <v>17724.39</v>
      </c>
      <c r="CM51" s="27">
        <v>370</v>
      </c>
      <c r="CN51" s="27">
        <v>222.68</v>
      </c>
      <c r="CO51" s="27">
        <v>296.60000000000002</v>
      </c>
      <c r="CP51" s="27">
        <v>46.8</v>
      </c>
      <c r="CQ51" s="27">
        <v>6.94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37</v>
      </c>
      <c r="G53" s="16"/>
      <c r="H53" s="16">
        <v>48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50</v>
      </c>
      <c r="F30" s="55">
        <v>11.43</v>
      </c>
      <c r="G30" s="54">
        <v>314.89999999999998</v>
      </c>
      <c r="H30" s="54">
        <v>16</v>
      </c>
      <c r="I30" s="54">
        <v>15</v>
      </c>
      <c r="J30" s="56">
        <v>30.5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45574.490567129629</v>
      </c>
      <c r="C1">
        <f>YEAR(Дата_Сост)</f>
        <v>2024</v>
      </c>
      <c r="D1">
        <f>MONTH(Дата_Сост)</f>
        <v>10</v>
      </c>
      <c r="E1">
        <f>DAY(Дата_Сост)</f>
        <v>9</v>
      </c>
    </row>
    <row r="2" spans="1:5">
      <c r="A2" t="s">
        <v>82</v>
      </c>
      <c r="B2" s="2">
        <v>45565.539953703701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2024-09-30T08:54:28Z</dcterms:modified>
</cp:coreProperties>
</file>