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<sst xmlns="http://schemas.openxmlformats.org/spreadsheetml/2006/main" count="185" uniqueCount="155">
  <si>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</si>
  <si>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</si>
  <si>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</si>
  <si>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</si>
  <si>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</si>
  <si>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</si>
  <si>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</si>
  <si>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</si>
  <si>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</si>
  <si>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</si>
  <si>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</si>
  <si>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</si>
  <si>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</si>
  <si>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</si>
  <si>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</si>
  <si>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</si>
  <si>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</si>
  <si>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</si>
  <si>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</si>
  <si>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</si>
  <si>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</si>
  <si>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</si>
  <si>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</si>
  <si>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</si>
  <si>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</si>
  <si>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</si>
  <si>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</si>
  <si>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</si>
  <si>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</si>
  <si>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</si>
  <si>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</si>
  <si>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</si>
  <si>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</si>
  <si>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</si>
  <si>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</si>
  <si>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</si>
  <si>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</si>
  <si>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</si>
  <si>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</si>
  <si>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</si>
  <si>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</si>
  <si>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</si>
  <si>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</si>
  <si>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</si>
  <si>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</si>
  <si>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</si>
  <si>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</si>
  <si>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</si>
  <si>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</si>
  <si>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</si>
  <si>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</si>
  <si>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</si>
  <si>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</si>
  <si>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</si>
  <si>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</si>
  <si>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</si>
  <si>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</si>
  <si>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</si>
  <si>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</si>
  <si>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</si>
  <si>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</si>
  <si>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</si>
  <si>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</si>
  <si>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</si>
  <si>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</si>
  <si>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</si>
  <si>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</si>
  <si>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</si>
  <si>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</si>
  <si>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</si>
  <si>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</si>
  <si>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</si>
  <si>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</si>
  <si>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</si>
  <si>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</si>
  <si>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</si>
  <si>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</si>
  <si>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</si>
  <si>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</si>
  <si>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</si>
  <si>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</si>
  <si>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</si>
  <si>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</si>
  <si>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</si>
  <si>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</si>
  <si>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</si>
  <si>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</si>
  <si>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</si>
  <si>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</si>
  <si>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</si>
  <si>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</si>
  <si>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</si>
  <si>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</si>
  <si>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</si>
  <si>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</si>
  <si>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</si>
  <si>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</si>
  <si>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</si>
  <si>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</si>
  <si>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</si>
  <si>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</si>
  <si>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</si>
  <si>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</si>
  <si>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</si>
  <si>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</si>
  <si>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</si>
  <si>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</si>
  <si>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</si>
  <si>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</si>
  <si>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Груша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</si>
  <si>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</si>
  <si>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</si>
  <si>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</si>
  <si>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</si>
  <si>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</si>
  <si>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</si>
  <si>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</si>
  <si>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</si>
  <si>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</si>
  <si>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</si>
  <si>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</si>
  <si>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</si>
  <si>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</si>
  <si>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</si>
  <si>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</si>
  <si>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</si>
  <si>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</si>
  <si>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</si>
  <si>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</si>
  <si>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</si>
  <si>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</si>
  <si>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</si>
  <si>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</si>
  <si>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</si>
  <si>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</si>
  <si>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</si>
  <si>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</si>
  <si>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</si>
  <si>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</si>
  <si>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</si>
  <si>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</si>
  <si>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</si>
  <si>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</si>
  <si>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</si>
  <si>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</si>
  <si>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</si>
  <si>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</si>
  <si>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</si>
  <si>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</si>
  <si>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</si>
  <si>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</si>
  <si>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</si>
  <si>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12/1</t>
  </si>
  <si>
    <t>Итого сумма с 7 до 11 лет 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</si>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</sst>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16.10.2024г.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"16 октября 2024 г."</f>
        <v>16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20.61</v>
      </c>
      <c r="CE11" s="23">
        <v>27.33</v>
      </c>
      <c r="CG11" s="23">
        <v>43.2</v>
      </c>
      <c r="CH11" s="23">
        <v>23.05</v>
      </c>
      <c r="CI11" s="23">
        <v>33.119999999999997</v>
      </c>
      <c r="CJ11" s="23">
        <v>957.33</v>
      </c>
      <c r="CK11" s="23">
        <v>452.51</v>
      </c>
      <c r="CL11" s="23">
        <v>704.92</v>
      </c>
      <c r="CM11" s="23">
        <v>25.6</v>
      </c>
      <c r="CN11" s="23">
        <v>16.64</v>
      </c>
      <c r="CO11" s="23">
        <v>21.12</v>
      </c>
      <c r="CP11" s="23">
        <v>4</v>
      </c>
      <c r="CQ11" s="23">
        <v>1</v>
      </c>
      <c r="CR11" s="23">
        <v>12.49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"10"</f>
        <v>10</v>
      </c>
      <c r="B13" s="24" t="s">
        <v>95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12.83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7.78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3.27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2.73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11.55</v>
      </c>
      <c r="E16" s="29">
        <v>8.1</v>
      </c>
      <c r="F16" s="29">
        <v>18.239999999999998</v>
      </c>
      <c r="G16" s="29">
        <v>0.35</v>
      </c>
      <c r="H16" s="29">
        <v>38.36</v>
      </c>
      <c r="I16" s="29">
        <v>362.02</v>
      </c>
      <c r="J16" s="30">
        <v>10.27</v>
      </c>
      <c r="K16" s="30">
        <v>0.33</v>
      </c>
      <c r="L16" s="30">
        <v>0</v>
      </c>
      <c r="M16" s="30">
        <v>0</v>
      </c>
      <c r="N16" s="30">
        <v>14.84</v>
      </c>
      <c r="O16" s="30">
        <v>22.8</v>
      </c>
      <c r="P16" s="30">
        <v>0.72</v>
      </c>
      <c r="Q16" s="30">
        <v>0</v>
      </c>
      <c r="R16" s="30">
        <v>0</v>
      </c>
      <c r="S16" s="30">
        <v>0.1</v>
      </c>
      <c r="T16" s="30">
        <v>3.44</v>
      </c>
      <c r="U16" s="30">
        <v>494.85</v>
      </c>
      <c r="V16" s="30">
        <v>231.05</v>
      </c>
      <c r="W16" s="30">
        <v>148.13</v>
      </c>
      <c r="X16" s="30">
        <v>19.43</v>
      </c>
      <c r="Y16" s="30">
        <v>165.1</v>
      </c>
      <c r="Z16" s="30">
        <v>1.22</v>
      </c>
      <c r="AA16" s="30">
        <v>164</v>
      </c>
      <c r="AB16" s="30">
        <v>74</v>
      </c>
      <c r="AC16" s="30">
        <v>193.5</v>
      </c>
      <c r="AD16" s="30">
        <v>0.39</v>
      </c>
      <c r="AE16" s="30">
        <v>0.06</v>
      </c>
      <c r="AF16" s="30">
        <v>0.32</v>
      </c>
      <c r="AG16" s="30">
        <v>0.24</v>
      </c>
      <c r="AH16" s="30">
        <v>2.27</v>
      </c>
      <c r="AI16" s="30">
        <v>2.68</v>
      </c>
      <c r="AJ16" s="30">
        <v>0</v>
      </c>
      <c r="AK16" s="30">
        <v>627.85</v>
      </c>
      <c r="AL16" s="30">
        <v>562.35</v>
      </c>
      <c r="AM16" s="30">
        <v>957.5</v>
      </c>
      <c r="AN16" s="30">
        <v>660.9</v>
      </c>
      <c r="AO16" s="30">
        <v>291.69</v>
      </c>
      <c r="AP16" s="30">
        <v>473.17</v>
      </c>
      <c r="AQ16" s="30">
        <v>166.19</v>
      </c>
      <c r="AR16" s="30">
        <v>585.17999999999995</v>
      </c>
      <c r="AS16" s="30">
        <v>401.53</v>
      </c>
      <c r="AT16" s="30">
        <v>475.23</v>
      </c>
      <c r="AU16" s="30">
        <v>629.19000000000005</v>
      </c>
      <c r="AV16" s="30">
        <v>209.01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454.27</v>
      </c>
      <c r="CC16" s="29">
        <f>SUM($CC$10:$CC$15)</f>
        <v>52.75</v>
      </c>
      <c r="CD16" s="27">
        <f>$I$16/$I$51*100</f>
        <v>14.20388113342279</v>
      </c>
      <c r="CE16" s="27">
        <v>176.33</v>
      </c>
      <c r="CG16" s="27">
        <v>49.85</v>
      </c>
      <c r="CH16" s="27">
        <v>28.5</v>
      </c>
      <c r="CI16" s="27">
        <v>39.17</v>
      </c>
      <c r="CJ16" s="27">
        <v>2286.15</v>
      </c>
      <c r="CK16" s="27">
        <v>1171.8699999999999</v>
      </c>
      <c r="CL16" s="27">
        <v>1729.01</v>
      </c>
      <c r="CM16" s="27">
        <v>39.86</v>
      </c>
      <c r="CN16" s="27">
        <v>26.61</v>
      </c>
      <c r="CO16" s="27">
        <v>33.229999999999997</v>
      </c>
      <c r="CP16" s="27">
        <v>10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100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10.16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6.16</v>
      </c>
    </row>
    <row r="19" spans="1:96" s="23" customFormat="1">
      <c r="A19" s="23" t="str">
        <f>"16/2"</f>
        <v>16/2</v>
      </c>
      <c r="B19" s="24" t="s">
        <v>101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7.28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4.41</v>
      </c>
    </row>
    <row r="20" spans="1:96" s="23" customFormat="1">
      <c r="A20" s="23" t="str">
        <f>"3/3"</f>
        <v>3/3</v>
      </c>
      <c r="B20" s="24" t="s">
        <v>102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18.98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11.5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53.13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32.4</v>
      </c>
    </row>
    <row r="22" spans="1:96" s="23" customFormat="1">
      <c r="A22" s="23" t="str">
        <f>"2"</f>
        <v>2</v>
      </c>
      <c r="B22" s="24" t="s">
        <v>96</v>
      </c>
      <c r="C22" s="25" t="str">
        <f>"27,8"</f>
        <v>27,8</v>
      </c>
      <c r="D22" s="25">
        <v>1.84</v>
      </c>
      <c r="E22" s="25">
        <v>0</v>
      </c>
      <c r="F22" s="25">
        <v>0.18</v>
      </c>
      <c r="G22" s="25">
        <v>0.18</v>
      </c>
      <c r="H22" s="25">
        <v>13.04</v>
      </c>
      <c r="I22" s="25">
        <v>62.244477999999994</v>
      </c>
      <c r="J22" s="26">
        <v>0</v>
      </c>
      <c r="K22" s="26">
        <v>0</v>
      </c>
      <c r="L22" s="26">
        <v>0</v>
      </c>
      <c r="M22" s="26">
        <v>0</v>
      </c>
      <c r="N22" s="26">
        <v>0.31</v>
      </c>
      <c r="O22" s="26">
        <v>12.68</v>
      </c>
      <c r="P22" s="26">
        <v>0.06</v>
      </c>
      <c r="Q22" s="26">
        <v>0</v>
      </c>
      <c r="R22" s="26">
        <v>0</v>
      </c>
      <c r="S22" s="26">
        <v>0</v>
      </c>
      <c r="T22" s="26">
        <v>0.5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88.76</v>
      </c>
      <c r="AL22" s="26">
        <v>92.39</v>
      </c>
      <c r="AM22" s="26">
        <v>141.49</v>
      </c>
      <c r="AN22" s="26">
        <v>46.92</v>
      </c>
      <c r="AO22" s="26">
        <v>27.81</v>
      </c>
      <c r="AP22" s="26">
        <v>55.63</v>
      </c>
      <c r="AQ22" s="26">
        <v>21.04</v>
      </c>
      <c r="AR22" s="26">
        <v>100.61</v>
      </c>
      <c r="AS22" s="26">
        <v>62.4</v>
      </c>
      <c r="AT22" s="26">
        <v>87.07</v>
      </c>
      <c r="AU22" s="26">
        <v>71.83</v>
      </c>
      <c r="AV22" s="26">
        <v>37.729999999999997</v>
      </c>
      <c r="AW22" s="26">
        <v>66.75</v>
      </c>
      <c r="AX22" s="26">
        <v>558.21</v>
      </c>
      <c r="AY22" s="26">
        <v>0</v>
      </c>
      <c r="AZ22" s="26">
        <v>181.88</v>
      </c>
      <c r="BA22" s="26">
        <v>79.09</v>
      </c>
      <c r="BB22" s="26">
        <v>52.48</v>
      </c>
      <c r="BC22" s="26">
        <v>41.6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10.87</v>
      </c>
      <c r="CC22" s="25">
        <v>1.82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1.52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1.27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1.06</v>
      </c>
    </row>
    <row r="24" spans="1:96" s="19" customFormat="1">
      <c r="A24" s="19" t="str">
        <f>"648"</f>
        <v>648</v>
      </c>
      <c r="B24" s="20" t="s">
        <v>105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4.1399999999999997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2.5099999999999998</v>
      </c>
    </row>
    <row r="25" spans="1:96" s="27" customFormat="1" ht="11.4">
      <c r="B25" s="28" t="s">
        <v>106</v>
      </c>
      <c r="C25" s="29"/>
      <c r="D25" s="29">
        <v>25.54</v>
      </c>
      <c r="E25" s="29">
        <v>12.47</v>
      </c>
      <c r="F25" s="29">
        <v>23.71</v>
      </c>
      <c r="G25" s="29">
        <v>12.46</v>
      </c>
      <c r="H25" s="29">
        <v>82.11</v>
      </c>
      <c r="I25" s="29">
        <v>634.9</v>
      </c>
      <c r="J25" s="30">
        <v>8.7200000000000006</v>
      </c>
      <c r="K25" s="30">
        <v>7.95</v>
      </c>
      <c r="L25" s="30">
        <v>0</v>
      </c>
      <c r="M25" s="30">
        <v>0</v>
      </c>
      <c r="N25" s="30">
        <v>14.07</v>
      </c>
      <c r="O25" s="30">
        <v>60.69</v>
      </c>
      <c r="P25" s="30">
        <v>7.34</v>
      </c>
      <c r="Q25" s="30">
        <v>0</v>
      </c>
      <c r="R25" s="30">
        <v>0</v>
      </c>
      <c r="S25" s="30">
        <v>0.77</v>
      </c>
      <c r="T25" s="30">
        <v>7.53</v>
      </c>
      <c r="U25" s="30">
        <v>990.86</v>
      </c>
      <c r="V25" s="30">
        <v>1422.45</v>
      </c>
      <c r="W25" s="30">
        <v>97.67</v>
      </c>
      <c r="X25" s="30">
        <v>88.45</v>
      </c>
      <c r="Y25" s="30">
        <v>315.89</v>
      </c>
      <c r="Z25" s="30">
        <v>5.76</v>
      </c>
      <c r="AA25" s="30">
        <v>18.75</v>
      </c>
      <c r="AB25" s="30">
        <v>52.96</v>
      </c>
      <c r="AC25" s="30">
        <v>28.2</v>
      </c>
      <c r="AD25" s="30">
        <v>6.34</v>
      </c>
      <c r="AE25" s="30">
        <v>0.39</v>
      </c>
      <c r="AF25" s="30">
        <v>0.28999999999999998</v>
      </c>
      <c r="AG25" s="30">
        <v>5.6</v>
      </c>
      <c r="AH25" s="30">
        <v>11.22</v>
      </c>
      <c r="AI25" s="30">
        <v>27.12</v>
      </c>
      <c r="AJ25" s="30">
        <v>0</v>
      </c>
      <c r="AK25" s="30">
        <v>1118.6300000000001</v>
      </c>
      <c r="AL25" s="30">
        <v>982.92</v>
      </c>
      <c r="AM25" s="30">
        <v>1672.61</v>
      </c>
      <c r="AN25" s="30">
        <v>1548.49</v>
      </c>
      <c r="AO25" s="30">
        <v>418.33</v>
      </c>
      <c r="AP25" s="30">
        <v>883.77</v>
      </c>
      <c r="AQ25" s="30">
        <v>271.98</v>
      </c>
      <c r="AR25" s="30">
        <v>1017.25</v>
      </c>
      <c r="AS25" s="30">
        <v>1124.3699999999999</v>
      </c>
      <c r="AT25" s="30">
        <v>1429.7</v>
      </c>
      <c r="AU25" s="30">
        <v>1877.4</v>
      </c>
      <c r="AV25" s="30">
        <v>646.42999999999995</v>
      </c>
      <c r="AW25" s="30">
        <v>1004.91</v>
      </c>
      <c r="AX25" s="30">
        <v>4125.0200000000004</v>
      </c>
      <c r="AY25" s="30">
        <v>185.96</v>
      </c>
      <c r="AZ25" s="30">
        <v>1003.02</v>
      </c>
      <c r="BA25" s="30">
        <v>882.29</v>
      </c>
      <c r="BB25" s="30">
        <v>752.42</v>
      </c>
      <c r="BC25" s="30">
        <v>330.39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1.68</v>
      </c>
      <c r="BL25" s="30">
        <v>0</v>
      </c>
      <c r="BM25" s="30">
        <v>0.78</v>
      </c>
      <c r="BN25" s="30">
        <v>0.04</v>
      </c>
      <c r="BO25" s="30">
        <v>0.08</v>
      </c>
      <c r="BP25" s="30">
        <v>0</v>
      </c>
      <c r="BQ25" s="30">
        <v>0.05</v>
      </c>
      <c r="BR25" s="30">
        <v>0.1</v>
      </c>
      <c r="BS25" s="30">
        <v>3.6</v>
      </c>
      <c r="BT25" s="30">
        <v>0</v>
      </c>
      <c r="BU25" s="30">
        <v>0</v>
      </c>
      <c r="BV25" s="30">
        <v>6.93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644.95000000000005</v>
      </c>
      <c r="CC25" s="29">
        <f>SUM($CC$17:$CC$24)</f>
        <v>96.78</v>
      </c>
      <c r="CD25" s="27">
        <f>$I$25/$I$51*100</f>
        <v>24.910347858157365</v>
      </c>
      <c r="CE25" s="27">
        <v>27.58</v>
      </c>
      <c r="CG25" s="27">
        <v>152.12</v>
      </c>
      <c r="CH25" s="27">
        <v>83.04</v>
      </c>
      <c r="CI25" s="27">
        <v>117.58</v>
      </c>
      <c r="CJ25" s="27">
        <v>4936.8999999999996</v>
      </c>
      <c r="CK25" s="27">
        <v>2241.52</v>
      </c>
      <c r="CL25" s="27">
        <v>3589.21</v>
      </c>
      <c r="CM25" s="27">
        <v>117.12</v>
      </c>
      <c r="CN25" s="27">
        <v>66.010000000000005</v>
      </c>
      <c r="CO25" s="27">
        <v>91.57</v>
      </c>
      <c r="CP25" s="27">
        <v>6.8</v>
      </c>
      <c r="CQ25" s="27">
        <v>2.2999999999999998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"12/1"</f>
        <v>12/1</v>
      </c>
      <c r="B28" s="20" t="s">
        <v>109</v>
      </c>
      <c r="C28" s="21" t="str">
        <f>"120"</f>
        <v>120</v>
      </c>
      <c r="D28" s="21">
        <v>0.48</v>
      </c>
      <c r="E28" s="21">
        <v>0</v>
      </c>
      <c r="F28" s="21">
        <v>0.36</v>
      </c>
      <c r="G28" s="21">
        <v>0.36</v>
      </c>
      <c r="H28" s="21">
        <v>15.72</v>
      </c>
      <c r="I28" s="21">
        <v>60.827999999999996</v>
      </c>
      <c r="J28" s="22">
        <v>0</v>
      </c>
      <c r="K28" s="22">
        <v>0</v>
      </c>
      <c r="L28" s="22">
        <v>0</v>
      </c>
      <c r="M28" s="22">
        <v>0</v>
      </c>
      <c r="N28" s="22">
        <v>11.76</v>
      </c>
      <c r="O28" s="22">
        <v>0.6</v>
      </c>
      <c r="P28" s="22">
        <v>3.36</v>
      </c>
      <c r="Q28" s="22">
        <v>0</v>
      </c>
      <c r="R28" s="22">
        <v>0</v>
      </c>
      <c r="S28" s="22">
        <v>0.6</v>
      </c>
      <c r="T28" s="22">
        <v>0.84</v>
      </c>
      <c r="U28" s="22">
        <v>16.8</v>
      </c>
      <c r="V28" s="22">
        <v>186</v>
      </c>
      <c r="W28" s="22">
        <v>22.8</v>
      </c>
      <c r="X28" s="22">
        <v>14.4</v>
      </c>
      <c r="Y28" s="22">
        <v>19.2</v>
      </c>
      <c r="Z28" s="22">
        <v>2.76</v>
      </c>
      <c r="AA28" s="22">
        <v>0</v>
      </c>
      <c r="AB28" s="22">
        <v>12</v>
      </c>
      <c r="AC28" s="22">
        <v>2.4</v>
      </c>
      <c r="AD28" s="22">
        <v>0.48</v>
      </c>
      <c r="AE28" s="22">
        <v>0.02</v>
      </c>
      <c r="AF28" s="22">
        <v>0.04</v>
      </c>
      <c r="AG28" s="22">
        <v>0.12</v>
      </c>
      <c r="AH28" s="22">
        <v>0.24</v>
      </c>
      <c r="AI28" s="22">
        <v>6</v>
      </c>
      <c r="AJ28" s="22">
        <v>0</v>
      </c>
      <c r="AK28" s="22">
        <v>30</v>
      </c>
      <c r="AL28" s="22">
        <v>30</v>
      </c>
      <c r="AM28" s="22">
        <v>27.6</v>
      </c>
      <c r="AN28" s="22">
        <v>30</v>
      </c>
      <c r="AO28" s="22">
        <v>6</v>
      </c>
      <c r="AP28" s="22">
        <v>33.6</v>
      </c>
      <c r="AQ28" s="22">
        <v>6</v>
      </c>
      <c r="AR28" s="22">
        <v>37.200000000000003</v>
      </c>
      <c r="AS28" s="22">
        <v>16.8</v>
      </c>
      <c r="AT28" s="22">
        <v>25.2</v>
      </c>
      <c r="AU28" s="22">
        <v>168</v>
      </c>
      <c r="AV28" s="22">
        <v>10.8</v>
      </c>
      <c r="AW28" s="22">
        <v>9.6</v>
      </c>
      <c r="AX28" s="22">
        <v>32.4</v>
      </c>
      <c r="AY28" s="22">
        <v>0</v>
      </c>
      <c r="AZ28" s="22">
        <v>8.4</v>
      </c>
      <c r="BA28" s="22">
        <v>19.2</v>
      </c>
      <c r="BB28" s="22">
        <v>14.4</v>
      </c>
      <c r="BC28" s="22">
        <v>3.6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102</v>
      </c>
      <c r="CC28" s="21">
        <v>30.24</v>
      </c>
      <c r="CE28" s="19">
        <v>2</v>
      </c>
      <c r="CG28" s="19">
        <v>5.47</v>
      </c>
      <c r="CH28" s="19">
        <v>1.37</v>
      </c>
      <c r="CI28" s="19">
        <v>3.42</v>
      </c>
      <c r="CJ28" s="19">
        <v>273.37</v>
      </c>
      <c r="CK28" s="19">
        <v>112.08</v>
      </c>
      <c r="CL28" s="19">
        <v>192.73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25.2</v>
      </c>
    </row>
    <row r="29" spans="1:96" s="27" customFormat="1" ht="11.4">
      <c r="B29" s="28" t="s">
        <v>110</v>
      </c>
      <c r="C29" s="29"/>
      <c r="D29" s="29">
        <v>1.48</v>
      </c>
      <c r="E29" s="29">
        <v>0</v>
      </c>
      <c r="F29" s="29">
        <v>0.56000000000000005</v>
      </c>
      <c r="G29" s="29">
        <v>0.36</v>
      </c>
      <c r="H29" s="29">
        <v>36.32</v>
      </c>
      <c r="I29" s="29">
        <v>147.31</v>
      </c>
      <c r="J29" s="30">
        <v>0</v>
      </c>
      <c r="K29" s="30">
        <v>0</v>
      </c>
      <c r="L29" s="30">
        <v>0</v>
      </c>
      <c r="M29" s="30">
        <v>0</v>
      </c>
      <c r="N29" s="30">
        <v>31.56</v>
      </c>
      <c r="O29" s="30">
        <v>1</v>
      </c>
      <c r="P29" s="30">
        <v>3.76</v>
      </c>
      <c r="Q29" s="30">
        <v>0</v>
      </c>
      <c r="R29" s="30">
        <v>0</v>
      </c>
      <c r="S29" s="30">
        <v>1.6</v>
      </c>
      <c r="T29" s="30">
        <v>1.44</v>
      </c>
      <c r="U29" s="30">
        <v>28.8</v>
      </c>
      <c r="V29" s="30">
        <v>426</v>
      </c>
      <c r="W29" s="30">
        <v>36.799999999999997</v>
      </c>
      <c r="X29" s="30">
        <v>22.4</v>
      </c>
      <c r="Y29" s="30">
        <v>33.200000000000003</v>
      </c>
      <c r="Z29" s="30">
        <v>5.56</v>
      </c>
      <c r="AA29" s="30">
        <v>0</v>
      </c>
      <c r="AB29" s="30">
        <v>12</v>
      </c>
      <c r="AC29" s="30">
        <v>2.4</v>
      </c>
      <c r="AD29" s="30">
        <v>0.68</v>
      </c>
      <c r="AE29" s="30">
        <v>0.04</v>
      </c>
      <c r="AF29" s="30">
        <v>0.06</v>
      </c>
      <c r="AG29" s="30">
        <v>0.32</v>
      </c>
      <c r="AH29" s="30">
        <v>0.64</v>
      </c>
      <c r="AI29" s="30">
        <v>10</v>
      </c>
      <c r="AJ29" s="30">
        <v>0.4</v>
      </c>
      <c r="AK29" s="30">
        <v>46</v>
      </c>
      <c r="AL29" s="30">
        <v>50</v>
      </c>
      <c r="AM29" s="30">
        <v>55.6</v>
      </c>
      <c r="AN29" s="30">
        <v>58</v>
      </c>
      <c r="AO29" s="30">
        <v>10</v>
      </c>
      <c r="AP29" s="30">
        <v>49.6</v>
      </c>
      <c r="AQ29" s="30">
        <v>10</v>
      </c>
      <c r="AR29" s="30">
        <v>51.2</v>
      </c>
      <c r="AS29" s="30">
        <v>42.8</v>
      </c>
      <c r="AT29" s="30">
        <v>41.2</v>
      </c>
      <c r="AU29" s="30">
        <v>284</v>
      </c>
      <c r="AV29" s="30">
        <v>20.8</v>
      </c>
      <c r="AW29" s="30">
        <v>31.6</v>
      </c>
      <c r="AX29" s="30">
        <v>96.4</v>
      </c>
      <c r="AY29" s="30">
        <v>0</v>
      </c>
      <c r="AZ29" s="30">
        <v>28.4</v>
      </c>
      <c r="BA29" s="30">
        <v>43.2</v>
      </c>
      <c r="BB29" s="30">
        <v>24.4</v>
      </c>
      <c r="BC29" s="30">
        <v>11.6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278.2</v>
      </c>
      <c r="CC29" s="29">
        <f>SUM($CC$26:$CC$28)</f>
        <v>41.47</v>
      </c>
      <c r="CD29" s="27">
        <f>$I$29/$I$51*100</f>
        <v>5.7797186060563259</v>
      </c>
      <c r="CE29" s="27">
        <v>2</v>
      </c>
      <c r="CG29" s="27">
        <v>8.17</v>
      </c>
      <c r="CH29" s="27">
        <v>4.07</v>
      </c>
      <c r="CI29" s="27">
        <v>6.12</v>
      </c>
      <c r="CJ29" s="27">
        <v>543.37</v>
      </c>
      <c r="CK29" s="27">
        <v>234.93</v>
      </c>
      <c r="CL29" s="27">
        <v>389.15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25.76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15.61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14.85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</v>
      </c>
    </row>
    <row r="34" spans="1:96" s="23" customFormat="1">
      <c r="A34" s="23" t="str">
        <f>"10"</f>
        <v>10</v>
      </c>
      <c r="B34" s="24" t="s">
        <v>95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12.83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7.78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3.27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2.73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12.3</v>
      </c>
      <c r="E37" s="29">
        <v>8.84</v>
      </c>
      <c r="F37" s="29">
        <v>19.75</v>
      </c>
      <c r="G37" s="29">
        <v>0.35</v>
      </c>
      <c r="H37" s="29">
        <v>40.5</v>
      </c>
      <c r="I37" s="29">
        <v>386.55</v>
      </c>
      <c r="J37" s="30">
        <v>11.35</v>
      </c>
      <c r="K37" s="30">
        <v>0.36</v>
      </c>
      <c r="L37" s="30">
        <v>0</v>
      </c>
      <c r="M37" s="30">
        <v>0</v>
      </c>
      <c r="N37" s="30">
        <v>16.84</v>
      </c>
      <c r="O37" s="30">
        <v>22.8</v>
      </c>
      <c r="P37" s="30">
        <v>0.86</v>
      </c>
      <c r="Q37" s="30">
        <v>0</v>
      </c>
      <c r="R37" s="30">
        <v>0</v>
      </c>
      <c r="S37" s="30">
        <v>0.13</v>
      </c>
      <c r="T37" s="30">
        <v>3.93</v>
      </c>
      <c r="U37" s="30">
        <v>604.77</v>
      </c>
      <c r="V37" s="30">
        <v>274.02</v>
      </c>
      <c r="W37" s="30">
        <v>179.01</v>
      </c>
      <c r="X37" s="30">
        <v>23.09</v>
      </c>
      <c r="Y37" s="30">
        <v>186.43</v>
      </c>
      <c r="Z37" s="30">
        <v>1.27</v>
      </c>
      <c r="AA37" s="30">
        <v>170</v>
      </c>
      <c r="AB37" s="30">
        <v>79</v>
      </c>
      <c r="AC37" s="30">
        <v>204.63</v>
      </c>
      <c r="AD37" s="30">
        <v>0.4</v>
      </c>
      <c r="AE37" s="30">
        <v>7.0000000000000007E-2</v>
      </c>
      <c r="AF37" s="30">
        <v>0.35</v>
      </c>
      <c r="AG37" s="30">
        <v>0.28000000000000003</v>
      </c>
      <c r="AH37" s="30">
        <v>2.4700000000000002</v>
      </c>
      <c r="AI37" s="30">
        <v>3.35</v>
      </c>
      <c r="AJ37" s="30">
        <v>0</v>
      </c>
      <c r="AK37" s="30">
        <v>666.65</v>
      </c>
      <c r="AL37" s="30">
        <v>600.66999999999996</v>
      </c>
      <c r="AM37" s="30">
        <v>1023.26</v>
      </c>
      <c r="AN37" s="30">
        <v>713.6</v>
      </c>
      <c r="AO37" s="30">
        <v>309.27999999999997</v>
      </c>
      <c r="AP37" s="30">
        <v>504.27</v>
      </c>
      <c r="AQ37" s="30">
        <v>176.8</v>
      </c>
      <c r="AR37" s="30">
        <v>619.99</v>
      </c>
      <c r="AS37" s="30">
        <v>401.96</v>
      </c>
      <c r="AT37" s="30">
        <v>475.54</v>
      </c>
      <c r="AU37" s="30">
        <v>629.86</v>
      </c>
      <c r="AV37" s="30">
        <v>209.42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504.91</v>
      </c>
      <c r="CC37" s="29">
        <f>SUM($CC$31:$CC$36)</f>
        <v>57.9</v>
      </c>
      <c r="CD37" s="27">
        <f>$I$37/$I$51*100</f>
        <v>15.166317474516822</v>
      </c>
      <c r="CE37" s="27">
        <v>183.17</v>
      </c>
      <c r="CG37" s="27">
        <v>49.85</v>
      </c>
      <c r="CH37" s="27">
        <v>28.5</v>
      </c>
      <c r="CI37" s="27">
        <v>39.17</v>
      </c>
      <c r="CJ37" s="27">
        <v>2649.48</v>
      </c>
      <c r="CK37" s="27">
        <v>1311.85</v>
      </c>
      <c r="CL37" s="27">
        <v>1980.67</v>
      </c>
      <c r="CM37" s="27">
        <v>42.76</v>
      </c>
      <c r="CN37" s="27">
        <v>29.51</v>
      </c>
      <c r="CO37" s="27">
        <v>36.14</v>
      </c>
      <c r="CP37" s="27">
        <v>11</v>
      </c>
      <c r="CQ37" s="27">
        <v>1.25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100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16.93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10.26</v>
      </c>
    </row>
    <row r="40" spans="1:96" s="23" customFormat="1">
      <c r="A40" s="23" t="str">
        <f>"16/2"</f>
        <v>16/2</v>
      </c>
      <c r="B40" s="24" t="s">
        <v>101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9.1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5.52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25.3</v>
      </c>
      <c r="CE41" s="23">
        <v>32.58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1</v>
      </c>
      <c r="CR41" s="23">
        <v>15.33</v>
      </c>
    </row>
    <row r="42" spans="1:96" s="23" customFormat="1" ht="24">
      <c r="A42" s="23" t="str">
        <f>"16/8"</f>
        <v>16/8</v>
      </c>
      <c r="B42" s="24" t="s">
        <v>103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59.03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36</v>
      </c>
    </row>
    <row r="43" spans="1:96" s="23" customFormat="1">
      <c r="A43" s="23" t="str">
        <f>"2"</f>
        <v>2</v>
      </c>
      <c r="B43" s="24" t="s">
        <v>96</v>
      </c>
      <c r="C43" s="25" t="str">
        <f>"50"</f>
        <v>50</v>
      </c>
      <c r="D43" s="25">
        <v>3.31</v>
      </c>
      <c r="E43" s="25">
        <v>0</v>
      </c>
      <c r="F43" s="25">
        <v>0.33</v>
      </c>
      <c r="G43" s="25">
        <v>0.33</v>
      </c>
      <c r="H43" s="25">
        <v>23.45</v>
      </c>
      <c r="I43" s="25">
        <v>111.95049999999999</v>
      </c>
      <c r="J43" s="26">
        <v>0</v>
      </c>
      <c r="K43" s="26">
        <v>0</v>
      </c>
      <c r="L43" s="26">
        <v>0</v>
      </c>
      <c r="M43" s="26">
        <v>0</v>
      </c>
      <c r="N43" s="26">
        <v>0.55000000000000004</v>
      </c>
      <c r="O43" s="26">
        <v>22.8</v>
      </c>
      <c r="P43" s="26">
        <v>0.1</v>
      </c>
      <c r="Q43" s="26">
        <v>0</v>
      </c>
      <c r="R43" s="26">
        <v>0</v>
      </c>
      <c r="S43" s="26">
        <v>0</v>
      </c>
      <c r="T43" s="26">
        <v>0.9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159.65</v>
      </c>
      <c r="AL43" s="26">
        <v>166.17</v>
      </c>
      <c r="AM43" s="26">
        <v>254.48</v>
      </c>
      <c r="AN43" s="26">
        <v>84.39</v>
      </c>
      <c r="AO43" s="26">
        <v>50.03</v>
      </c>
      <c r="AP43" s="26">
        <v>100.05</v>
      </c>
      <c r="AQ43" s="26">
        <v>37.85</v>
      </c>
      <c r="AR43" s="26">
        <v>180.96</v>
      </c>
      <c r="AS43" s="26">
        <v>112.23</v>
      </c>
      <c r="AT43" s="26">
        <v>156.6</v>
      </c>
      <c r="AU43" s="26">
        <v>129.19999999999999</v>
      </c>
      <c r="AV43" s="26">
        <v>67.86</v>
      </c>
      <c r="AW43" s="26">
        <v>120.06</v>
      </c>
      <c r="AX43" s="26">
        <v>1003.98</v>
      </c>
      <c r="AY43" s="26">
        <v>0</v>
      </c>
      <c r="AZ43" s="26">
        <v>327.12</v>
      </c>
      <c r="BA43" s="26">
        <v>142.25</v>
      </c>
      <c r="BB43" s="26">
        <v>94.4</v>
      </c>
      <c r="BC43" s="26">
        <v>74.819999999999993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0.04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0.14000000000000001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19.55</v>
      </c>
      <c r="CC43" s="25">
        <v>3.27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2.73</v>
      </c>
    </row>
    <row r="44" spans="1:96" s="23" customFormat="1">
      <c r="A44" s="23" t="str">
        <f>"3"</f>
        <v>3</v>
      </c>
      <c r="B44" s="24" t="s">
        <v>104</v>
      </c>
      <c r="C44" s="25" t="str">
        <f>"45,1"</f>
        <v>45,1</v>
      </c>
      <c r="D44" s="25">
        <v>2.98</v>
      </c>
      <c r="E44" s="25">
        <v>0</v>
      </c>
      <c r="F44" s="25">
        <v>0.54</v>
      </c>
      <c r="G44" s="25">
        <v>0.54</v>
      </c>
      <c r="H44" s="25">
        <v>18.809999999999999</v>
      </c>
      <c r="I44" s="25">
        <v>87.214379999999991</v>
      </c>
      <c r="J44" s="26">
        <v>0.09</v>
      </c>
      <c r="K44" s="26">
        <v>0</v>
      </c>
      <c r="L44" s="26">
        <v>0</v>
      </c>
      <c r="M44" s="26">
        <v>0</v>
      </c>
      <c r="N44" s="26">
        <v>0.54</v>
      </c>
      <c r="O44" s="26">
        <v>14.52</v>
      </c>
      <c r="P44" s="26">
        <v>3.74</v>
      </c>
      <c r="Q44" s="26">
        <v>0</v>
      </c>
      <c r="R44" s="26">
        <v>0</v>
      </c>
      <c r="S44" s="26">
        <v>0.45</v>
      </c>
      <c r="T44" s="26">
        <v>1.1299999999999999</v>
      </c>
      <c r="U44" s="26">
        <v>275.11</v>
      </c>
      <c r="V44" s="26">
        <v>110.5</v>
      </c>
      <c r="W44" s="26">
        <v>15.79</v>
      </c>
      <c r="X44" s="26">
        <v>21.2</v>
      </c>
      <c r="Y44" s="26">
        <v>71.260000000000005</v>
      </c>
      <c r="Z44" s="26">
        <v>1.76</v>
      </c>
      <c r="AA44" s="26">
        <v>0</v>
      </c>
      <c r="AB44" s="26">
        <v>2.2599999999999998</v>
      </c>
      <c r="AC44" s="26">
        <v>0.45</v>
      </c>
      <c r="AD44" s="26">
        <v>0.63</v>
      </c>
      <c r="AE44" s="26">
        <v>0.08</v>
      </c>
      <c r="AF44" s="26">
        <v>0.04</v>
      </c>
      <c r="AG44" s="26">
        <v>0.32</v>
      </c>
      <c r="AH44" s="26">
        <v>0.9</v>
      </c>
      <c r="AI44" s="26">
        <v>0</v>
      </c>
      <c r="AJ44" s="26">
        <v>0</v>
      </c>
      <c r="AK44" s="26">
        <v>0</v>
      </c>
      <c r="AL44" s="26">
        <v>0</v>
      </c>
      <c r="AM44" s="26">
        <v>192.58</v>
      </c>
      <c r="AN44" s="26">
        <v>100.57</v>
      </c>
      <c r="AO44" s="26">
        <v>41.94</v>
      </c>
      <c r="AP44" s="26">
        <v>89.3</v>
      </c>
      <c r="AQ44" s="26">
        <v>36.08</v>
      </c>
      <c r="AR44" s="26">
        <v>167.32</v>
      </c>
      <c r="AS44" s="26">
        <v>133.94999999999999</v>
      </c>
      <c r="AT44" s="26">
        <v>131.24</v>
      </c>
      <c r="AU44" s="26">
        <v>209.26</v>
      </c>
      <c r="AV44" s="26">
        <v>55.92</v>
      </c>
      <c r="AW44" s="26">
        <v>139.81</v>
      </c>
      <c r="AX44" s="26">
        <v>689.58</v>
      </c>
      <c r="AY44" s="26">
        <v>0</v>
      </c>
      <c r="AZ44" s="26">
        <v>237.23</v>
      </c>
      <c r="BA44" s="26">
        <v>131.24</v>
      </c>
      <c r="BB44" s="26">
        <v>81.180000000000007</v>
      </c>
      <c r="BC44" s="26">
        <v>58.63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0.05</v>
      </c>
      <c r="BT44" s="26">
        <v>0</v>
      </c>
      <c r="BU44" s="26">
        <v>0</v>
      </c>
      <c r="BV44" s="26">
        <v>0.22</v>
      </c>
      <c r="BW44" s="26">
        <v>0.04</v>
      </c>
      <c r="BX44" s="26">
        <v>0</v>
      </c>
      <c r="BY44" s="26">
        <v>0</v>
      </c>
      <c r="BZ44" s="26">
        <v>0</v>
      </c>
      <c r="CA44" s="26">
        <v>0</v>
      </c>
      <c r="CB44" s="26">
        <v>21.2</v>
      </c>
      <c r="CC44" s="25">
        <v>2.86</v>
      </c>
      <c r="CE44" s="23">
        <v>0.38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2.38</v>
      </c>
    </row>
    <row r="45" spans="1:96" s="19" customFormat="1">
      <c r="A45" s="19" t="str">
        <f>"648"</f>
        <v>648</v>
      </c>
      <c r="B45" s="20" t="s">
        <v>105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4.1399999999999997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2.5099999999999998</v>
      </c>
    </row>
    <row r="46" spans="1:96" s="27" customFormat="1" ht="11.4">
      <c r="B46" s="28" t="s">
        <v>114</v>
      </c>
      <c r="C46" s="29"/>
      <c r="D46" s="29">
        <v>33.049999999999997</v>
      </c>
      <c r="E46" s="29">
        <v>13.98</v>
      </c>
      <c r="F46" s="29">
        <v>30.18</v>
      </c>
      <c r="G46" s="29">
        <v>16.98</v>
      </c>
      <c r="H46" s="29">
        <v>120.12</v>
      </c>
      <c r="I46" s="29">
        <v>870.66</v>
      </c>
      <c r="J46" s="30">
        <v>10.57</v>
      </c>
      <c r="K46" s="30">
        <v>10.51</v>
      </c>
      <c r="L46" s="30">
        <v>0</v>
      </c>
      <c r="M46" s="30">
        <v>0</v>
      </c>
      <c r="N46" s="30">
        <v>18.59</v>
      </c>
      <c r="O46" s="30">
        <v>90.19</v>
      </c>
      <c r="P46" s="30">
        <v>11.34</v>
      </c>
      <c r="Q46" s="30">
        <v>0</v>
      </c>
      <c r="R46" s="30">
        <v>0</v>
      </c>
      <c r="S46" s="30">
        <v>1.23</v>
      </c>
      <c r="T46" s="30">
        <v>10.5</v>
      </c>
      <c r="U46" s="30">
        <v>1401.24</v>
      </c>
      <c r="V46" s="30">
        <v>1900.79</v>
      </c>
      <c r="W46" s="30">
        <v>138.97999999999999</v>
      </c>
      <c r="X46" s="30">
        <v>122.99</v>
      </c>
      <c r="Y46" s="30">
        <v>423.48</v>
      </c>
      <c r="Z46" s="30">
        <v>7.92</v>
      </c>
      <c r="AA46" s="30">
        <v>25</v>
      </c>
      <c r="AB46" s="30">
        <v>73.13</v>
      </c>
      <c r="AC46" s="30">
        <v>38.020000000000003</v>
      </c>
      <c r="AD46" s="30">
        <v>8.58</v>
      </c>
      <c r="AE46" s="30">
        <v>0.54</v>
      </c>
      <c r="AF46" s="30">
        <v>0.38</v>
      </c>
      <c r="AG46" s="30">
        <v>6.95</v>
      </c>
      <c r="AH46" s="30">
        <v>13.99</v>
      </c>
      <c r="AI46" s="30">
        <v>41.43</v>
      </c>
      <c r="AJ46" s="30">
        <v>0</v>
      </c>
      <c r="AK46" s="30">
        <v>1281.93</v>
      </c>
      <c r="AL46" s="30">
        <v>1155.3900000000001</v>
      </c>
      <c r="AM46" s="30">
        <v>2131.6999999999998</v>
      </c>
      <c r="AN46" s="30">
        <v>1880.46</v>
      </c>
      <c r="AO46" s="30">
        <v>520.79</v>
      </c>
      <c r="AP46" s="30">
        <v>1112.7</v>
      </c>
      <c r="AQ46" s="30">
        <v>351.79</v>
      </c>
      <c r="AR46" s="30">
        <v>1338.43</v>
      </c>
      <c r="AS46" s="30">
        <v>1415.34</v>
      </c>
      <c r="AT46" s="30">
        <v>1824.37</v>
      </c>
      <c r="AU46" s="30">
        <v>2350.6</v>
      </c>
      <c r="AV46" s="30">
        <v>793.56</v>
      </c>
      <c r="AW46" s="30">
        <v>1278.4100000000001</v>
      </c>
      <c r="AX46" s="30">
        <v>5521.4</v>
      </c>
      <c r="AY46" s="30">
        <v>206.63</v>
      </c>
      <c r="AZ46" s="30">
        <v>1397.32</v>
      </c>
      <c r="BA46" s="30">
        <v>1141.5899999999999</v>
      </c>
      <c r="BB46" s="30">
        <v>956.81</v>
      </c>
      <c r="BC46" s="30">
        <v>440.69</v>
      </c>
      <c r="BD46" s="30">
        <v>0.13</v>
      </c>
      <c r="BE46" s="30">
        <v>0.06</v>
      </c>
      <c r="BF46" s="30">
        <v>0.03</v>
      </c>
      <c r="BG46" s="30">
        <v>7.0000000000000007E-2</v>
      </c>
      <c r="BH46" s="30">
        <v>0.08</v>
      </c>
      <c r="BI46" s="30">
        <v>0.38</v>
      </c>
      <c r="BJ46" s="30">
        <v>0</v>
      </c>
      <c r="BK46" s="30">
        <v>2.2799999999999998</v>
      </c>
      <c r="BL46" s="30">
        <v>0</v>
      </c>
      <c r="BM46" s="30">
        <v>1.04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0.13</v>
      </c>
      <c r="BS46" s="30">
        <v>4.84</v>
      </c>
      <c r="BT46" s="30">
        <v>0</v>
      </c>
      <c r="BU46" s="30">
        <v>0</v>
      </c>
      <c r="BV46" s="30">
        <v>9.4</v>
      </c>
      <c r="BW46" s="30">
        <v>7.0000000000000007E-2</v>
      </c>
      <c r="BX46" s="30">
        <v>0</v>
      </c>
      <c r="BY46" s="30">
        <v>0</v>
      </c>
      <c r="BZ46" s="30">
        <v>0</v>
      </c>
      <c r="CA46" s="30">
        <v>0</v>
      </c>
      <c r="CB46" s="30">
        <v>794.18</v>
      </c>
      <c r="CC46" s="29">
        <f>SUM($CC$38:$CC$45)</f>
        <v>120.63</v>
      </c>
      <c r="CD46" s="27">
        <f>$I$46/$I$51*100</f>
        <v>34.160408672520539</v>
      </c>
      <c r="CE46" s="27">
        <v>37.19</v>
      </c>
      <c r="CG46" s="27">
        <v>128.13</v>
      </c>
      <c r="CH46" s="27">
        <v>67.44</v>
      </c>
      <c r="CI46" s="27">
        <v>97.78</v>
      </c>
      <c r="CJ46" s="27">
        <v>3672.16</v>
      </c>
      <c r="CK46" s="27">
        <v>1751.72</v>
      </c>
      <c r="CL46" s="27">
        <v>2711.94</v>
      </c>
      <c r="CM46" s="27">
        <v>102.84</v>
      </c>
      <c r="CN46" s="27">
        <v>55.28</v>
      </c>
      <c r="CO46" s="27">
        <v>79.06</v>
      </c>
      <c r="CP46" s="27">
        <v>8</v>
      </c>
      <c r="CQ46" s="27">
        <v>3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"12/1"</f>
        <v>12/1</v>
      </c>
      <c r="B49" s="20" t="s">
        <v>109</v>
      </c>
      <c r="C49" s="21" t="str">
        <f>"120"</f>
        <v>120</v>
      </c>
      <c r="D49" s="21">
        <v>0.48</v>
      </c>
      <c r="E49" s="21">
        <v>0</v>
      </c>
      <c r="F49" s="21">
        <v>0.36</v>
      </c>
      <c r="G49" s="21">
        <v>0.36</v>
      </c>
      <c r="H49" s="21">
        <v>15.72</v>
      </c>
      <c r="I49" s="21">
        <v>60.827999999999996</v>
      </c>
      <c r="J49" s="22">
        <v>0</v>
      </c>
      <c r="K49" s="22">
        <v>0</v>
      </c>
      <c r="L49" s="22">
        <v>0</v>
      </c>
      <c r="M49" s="22">
        <v>0</v>
      </c>
      <c r="N49" s="22">
        <v>11.76</v>
      </c>
      <c r="O49" s="22">
        <v>0.6</v>
      </c>
      <c r="P49" s="22">
        <v>3.36</v>
      </c>
      <c r="Q49" s="22">
        <v>0</v>
      </c>
      <c r="R49" s="22">
        <v>0</v>
      </c>
      <c r="S49" s="22">
        <v>0.6</v>
      </c>
      <c r="T49" s="22">
        <v>0.84</v>
      </c>
      <c r="U49" s="22">
        <v>16.8</v>
      </c>
      <c r="V49" s="22">
        <v>186</v>
      </c>
      <c r="W49" s="22">
        <v>22.8</v>
      </c>
      <c r="X49" s="22">
        <v>14.4</v>
      </c>
      <c r="Y49" s="22">
        <v>19.2</v>
      </c>
      <c r="Z49" s="22">
        <v>2.76</v>
      </c>
      <c r="AA49" s="22">
        <v>0</v>
      </c>
      <c r="AB49" s="22">
        <v>12</v>
      </c>
      <c r="AC49" s="22">
        <v>2.4</v>
      </c>
      <c r="AD49" s="22">
        <v>0.48</v>
      </c>
      <c r="AE49" s="22">
        <v>0.02</v>
      </c>
      <c r="AF49" s="22">
        <v>0.04</v>
      </c>
      <c r="AG49" s="22">
        <v>0.12</v>
      </c>
      <c r="AH49" s="22">
        <v>0.24</v>
      </c>
      <c r="AI49" s="22">
        <v>6</v>
      </c>
      <c r="AJ49" s="22">
        <v>0</v>
      </c>
      <c r="AK49" s="22">
        <v>30</v>
      </c>
      <c r="AL49" s="22">
        <v>30</v>
      </c>
      <c r="AM49" s="22">
        <v>27.6</v>
      </c>
      <c r="AN49" s="22">
        <v>30</v>
      </c>
      <c r="AO49" s="22">
        <v>6</v>
      </c>
      <c r="AP49" s="22">
        <v>33.6</v>
      </c>
      <c r="AQ49" s="22">
        <v>6</v>
      </c>
      <c r="AR49" s="22">
        <v>37.200000000000003</v>
      </c>
      <c r="AS49" s="22">
        <v>16.8</v>
      </c>
      <c r="AT49" s="22">
        <v>25.2</v>
      </c>
      <c r="AU49" s="22">
        <v>168</v>
      </c>
      <c r="AV49" s="22">
        <v>10.8</v>
      </c>
      <c r="AW49" s="22">
        <v>9.6</v>
      </c>
      <c r="AX49" s="22">
        <v>32.4</v>
      </c>
      <c r="AY49" s="22">
        <v>0</v>
      </c>
      <c r="AZ49" s="22">
        <v>8.4</v>
      </c>
      <c r="BA49" s="22">
        <v>19.2</v>
      </c>
      <c r="BB49" s="22">
        <v>14.4</v>
      </c>
      <c r="BC49" s="22">
        <v>3.6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102</v>
      </c>
      <c r="CC49" s="21">
        <v>30.24</v>
      </c>
      <c r="CE49" s="19">
        <v>2</v>
      </c>
      <c r="CG49" s="19">
        <v>5.47</v>
      </c>
      <c r="CH49" s="19">
        <v>1.37</v>
      </c>
      <c r="CI49" s="19">
        <v>3.42</v>
      </c>
      <c r="CJ49" s="19">
        <v>273.37</v>
      </c>
      <c r="CK49" s="19">
        <v>112.08</v>
      </c>
      <c r="CL49" s="19">
        <v>192.73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25.2</v>
      </c>
    </row>
    <row r="50" spans="1:96" s="27" customFormat="1" ht="11.4">
      <c r="B50" s="28" t="s">
        <v>116</v>
      </c>
      <c r="C50" s="29"/>
      <c r="D50" s="29">
        <v>1.48</v>
      </c>
      <c r="E50" s="29">
        <v>0</v>
      </c>
      <c r="F50" s="29">
        <v>0.56000000000000005</v>
      </c>
      <c r="G50" s="29">
        <v>0.36</v>
      </c>
      <c r="H50" s="29">
        <v>36.32</v>
      </c>
      <c r="I50" s="29">
        <v>147.31</v>
      </c>
      <c r="J50" s="30">
        <v>0</v>
      </c>
      <c r="K50" s="30">
        <v>0</v>
      </c>
      <c r="L50" s="30">
        <v>0</v>
      </c>
      <c r="M50" s="30">
        <v>0</v>
      </c>
      <c r="N50" s="30">
        <v>31.56</v>
      </c>
      <c r="O50" s="30">
        <v>1</v>
      </c>
      <c r="P50" s="30">
        <v>3.76</v>
      </c>
      <c r="Q50" s="30">
        <v>0</v>
      </c>
      <c r="R50" s="30">
        <v>0</v>
      </c>
      <c r="S50" s="30">
        <v>1.6</v>
      </c>
      <c r="T50" s="30">
        <v>1.44</v>
      </c>
      <c r="U50" s="30">
        <v>28.8</v>
      </c>
      <c r="V50" s="30">
        <v>426</v>
      </c>
      <c r="W50" s="30">
        <v>36.799999999999997</v>
      </c>
      <c r="X50" s="30">
        <v>22.4</v>
      </c>
      <c r="Y50" s="30">
        <v>33.200000000000003</v>
      </c>
      <c r="Z50" s="30">
        <v>5.56</v>
      </c>
      <c r="AA50" s="30">
        <v>0</v>
      </c>
      <c r="AB50" s="30">
        <v>12</v>
      </c>
      <c r="AC50" s="30">
        <v>2.4</v>
      </c>
      <c r="AD50" s="30">
        <v>0.68</v>
      </c>
      <c r="AE50" s="30">
        <v>0.04</v>
      </c>
      <c r="AF50" s="30">
        <v>0.06</v>
      </c>
      <c r="AG50" s="30">
        <v>0.32</v>
      </c>
      <c r="AH50" s="30">
        <v>0.64</v>
      </c>
      <c r="AI50" s="30">
        <v>10</v>
      </c>
      <c r="AJ50" s="30">
        <v>0.4</v>
      </c>
      <c r="AK50" s="30">
        <v>46</v>
      </c>
      <c r="AL50" s="30">
        <v>50</v>
      </c>
      <c r="AM50" s="30">
        <v>55.6</v>
      </c>
      <c r="AN50" s="30">
        <v>58</v>
      </c>
      <c r="AO50" s="30">
        <v>10</v>
      </c>
      <c r="AP50" s="30">
        <v>49.6</v>
      </c>
      <c r="AQ50" s="30">
        <v>10</v>
      </c>
      <c r="AR50" s="30">
        <v>51.2</v>
      </c>
      <c r="AS50" s="30">
        <v>42.8</v>
      </c>
      <c r="AT50" s="30">
        <v>41.2</v>
      </c>
      <c r="AU50" s="30">
        <v>284</v>
      </c>
      <c r="AV50" s="30">
        <v>20.8</v>
      </c>
      <c r="AW50" s="30">
        <v>31.6</v>
      </c>
      <c r="AX50" s="30">
        <v>96.4</v>
      </c>
      <c r="AY50" s="30">
        <v>0</v>
      </c>
      <c r="AZ50" s="30">
        <v>28.4</v>
      </c>
      <c r="BA50" s="30">
        <v>43.2</v>
      </c>
      <c r="BB50" s="30">
        <v>24.4</v>
      </c>
      <c r="BC50" s="30">
        <v>11.6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278.2</v>
      </c>
      <c r="CC50" s="29">
        <f>SUM($CC$47:$CC$49)</f>
        <v>41.47</v>
      </c>
      <c r="CD50" s="27">
        <f>$I$50/$I$51*100</f>
        <v>5.7797186060563259</v>
      </c>
      <c r="CE50" s="27">
        <v>2</v>
      </c>
      <c r="CG50" s="27">
        <v>8.17</v>
      </c>
      <c r="CH50" s="27">
        <v>4.07</v>
      </c>
      <c r="CI50" s="27">
        <v>6.12</v>
      </c>
      <c r="CJ50" s="27">
        <v>543.37</v>
      </c>
      <c r="CK50" s="27">
        <v>234.93</v>
      </c>
      <c r="CL50" s="27">
        <v>389.15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85.4</v>
      </c>
      <c r="E51" s="29">
        <v>43.39</v>
      </c>
      <c r="F51" s="29">
        <v>93.01</v>
      </c>
      <c r="G51" s="29">
        <v>30.86</v>
      </c>
      <c r="H51" s="29">
        <v>353.72</v>
      </c>
      <c r="I51" s="29">
        <v>2548.7399999999998</v>
      </c>
      <c r="J51" s="30">
        <v>40.9</v>
      </c>
      <c r="K51" s="30">
        <v>19.149999999999999</v>
      </c>
      <c r="L51" s="30">
        <v>0</v>
      </c>
      <c r="M51" s="30">
        <v>0</v>
      </c>
      <c r="N51" s="30">
        <v>127.46</v>
      </c>
      <c r="O51" s="30">
        <v>198.49</v>
      </c>
      <c r="P51" s="30">
        <v>27.77</v>
      </c>
      <c r="Q51" s="30">
        <v>0</v>
      </c>
      <c r="R51" s="30">
        <v>0</v>
      </c>
      <c r="S51" s="30">
        <v>5.43</v>
      </c>
      <c r="T51" s="30">
        <v>28.29</v>
      </c>
      <c r="U51" s="30">
        <v>3549.32</v>
      </c>
      <c r="V51" s="30">
        <v>4680.32</v>
      </c>
      <c r="W51" s="30">
        <v>637.39</v>
      </c>
      <c r="X51" s="30">
        <v>298.76</v>
      </c>
      <c r="Y51" s="30">
        <v>1157.31</v>
      </c>
      <c r="Z51" s="30">
        <v>27.29</v>
      </c>
      <c r="AA51" s="30">
        <v>377.75</v>
      </c>
      <c r="AB51" s="30">
        <v>303.08</v>
      </c>
      <c r="AC51" s="30">
        <v>469.15</v>
      </c>
      <c r="AD51" s="30">
        <v>17.07</v>
      </c>
      <c r="AE51" s="30">
        <v>1.1599999999999999</v>
      </c>
      <c r="AF51" s="30">
        <v>1.45</v>
      </c>
      <c r="AG51" s="30">
        <v>13.7</v>
      </c>
      <c r="AH51" s="30">
        <v>31.23</v>
      </c>
      <c r="AI51" s="30">
        <v>94.58</v>
      </c>
      <c r="AJ51" s="30">
        <v>0.8</v>
      </c>
      <c r="AK51" s="30">
        <v>3787.05</v>
      </c>
      <c r="AL51" s="30">
        <v>3401.33</v>
      </c>
      <c r="AM51" s="30">
        <v>5896.27</v>
      </c>
      <c r="AN51" s="30">
        <v>4919.45</v>
      </c>
      <c r="AO51" s="30">
        <v>1560.08</v>
      </c>
      <c r="AP51" s="30">
        <v>3073.1</v>
      </c>
      <c r="AQ51" s="30">
        <v>986.76</v>
      </c>
      <c r="AR51" s="30">
        <v>3663.25</v>
      </c>
      <c r="AS51" s="30">
        <v>3428.8</v>
      </c>
      <c r="AT51" s="30">
        <v>4287.24</v>
      </c>
      <c r="AU51" s="30">
        <v>6055.06</v>
      </c>
      <c r="AV51" s="30">
        <v>1900.02</v>
      </c>
      <c r="AW51" s="30">
        <v>2926.79</v>
      </c>
      <c r="AX51" s="30">
        <v>13309.12</v>
      </c>
      <c r="AY51" s="30">
        <v>403.79</v>
      </c>
      <c r="AZ51" s="30">
        <v>3442.86</v>
      </c>
      <c r="BA51" s="30">
        <v>3153.7</v>
      </c>
      <c r="BB51" s="30">
        <v>2729.63</v>
      </c>
      <c r="BC51" s="30">
        <v>1236.3699999999999</v>
      </c>
      <c r="BD51" s="30">
        <v>1.03</v>
      </c>
      <c r="BE51" s="30">
        <v>0.47</v>
      </c>
      <c r="BF51" s="30">
        <v>0.25</v>
      </c>
      <c r="BG51" s="30">
        <v>0.57999999999999996</v>
      </c>
      <c r="BH51" s="30">
        <v>0.66</v>
      </c>
      <c r="BI51" s="30">
        <v>3.04</v>
      </c>
      <c r="BJ51" s="30">
        <v>0</v>
      </c>
      <c r="BK51" s="30">
        <v>10.65</v>
      </c>
      <c r="BL51" s="30">
        <v>0</v>
      </c>
      <c r="BM51" s="30">
        <v>3.87</v>
      </c>
      <c r="BN51" s="30">
        <v>0.09</v>
      </c>
      <c r="BO51" s="30">
        <v>0.18</v>
      </c>
      <c r="BP51" s="30">
        <v>0</v>
      </c>
      <c r="BQ51" s="30">
        <v>0.59</v>
      </c>
      <c r="BR51" s="30">
        <v>0.93</v>
      </c>
      <c r="BS51" s="30">
        <v>13.9</v>
      </c>
      <c r="BT51" s="30">
        <v>0</v>
      </c>
      <c r="BU51" s="30">
        <v>0</v>
      </c>
      <c r="BV51" s="30">
        <v>16.89</v>
      </c>
      <c r="BW51" s="30">
        <v>0.18</v>
      </c>
      <c r="BX51" s="30">
        <v>0</v>
      </c>
      <c r="BY51" s="30">
        <v>0</v>
      </c>
      <c r="BZ51" s="30">
        <v>0</v>
      </c>
      <c r="CA51" s="30">
        <v>0</v>
      </c>
      <c r="CB51" s="30">
        <v>2954.71</v>
      </c>
      <c r="CC51" s="29">
        <v>411</v>
      </c>
      <c r="CE51" s="27">
        <v>428.26</v>
      </c>
      <c r="CG51" s="27">
        <v>396.27</v>
      </c>
      <c r="CH51" s="27">
        <v>215.6</v>
      </c>
      <c r="CI51" s="27">
        <v>305.93</v>
      </c>
      <c r="CJ51" s="27">
        <v>14631.45</v>
      </c>
      <c r="CK51" s="27">
        <v>6946.83</v>
      </c>
      <c r="CL51" s="27">
        <v>10789.14</v>
      </c>
      <c r="CM51" s="27">
        <v>303.39</v>
      </c>
      <c r="CN51" s="27">
        <v>178.22</v>
      </c>
      <c r="CO51" s="27">
        <v>240.81</v>
      </c>
      <c r="CP51" s="27">
        <v>35.799999999999997</v>
      </c>
      <c r="CQ51" s="27">
        <v>7.55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34</v>
      </c>
      <c r="G53" s="16"/>
      <c r="H53" s="16">
        <v>52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120</v>
      </c>
      <c r="F30" s="55">
        <v>30.24</v>
      </c>
      <c r="G30" s="54">
        <v>60.827999999999996</v>
      </c>
      <c r="H30" s="54">
        <v>0.48</v>
      </c>
      <c r="I30" s="54">
        <v>0.36</v>
      </c>
      <c r="J30" s="56">
        <v>15.72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45581.314050925925</v>
      </c>
      <c r="C1">
        <f>YEAR(Дата_Сост)</f>
        <v>2024</v>
      </c>
      <c r="D1">
        <f>MONTH(Дата_Сост)</f>
        <v>10</v>
      </c>
      <c r="E1">
        <f>DAY(Дата_Сост)</f>
        <v>16</v>
      </c>
    </row>
    <row r="2" spans="1:5">
      <c r="A2" t="s">
        <v>82</v>
      </c>
      <c r="B2" s="2">
        <v>45569.552974537037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2024-10-04T08:49:58Z</dcterms:modified>
</cp:coreProperties>
</file>