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<sst xmlns="http://schemas.openxmlformats.org/spreadsheetml/2006/main" count="179" uniqueCount="152">
  <si>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</si>
  <si>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</si>
  <si>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</si>
  <si>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</si>
  <si>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</si>
  <si>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</si>
  <si>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</si>
  <si>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</si>
  <si>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</si>
  <si>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</si>
  <si>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</si>
  <si>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</si>
  <si>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</si>
  <si>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</si>
  <si>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</si>
  <si>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</si>
  <si>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</si>
  <si>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</si>
  <si>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</si>
  <si>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</si>
  <si>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</si>
  <si>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</si>
  <si>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</si>
  <si>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</si>
  <si>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</si>
  <si>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</si>
  <si>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</si>
  <si>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</si>
  <si>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</si>
  <si>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</si>
  <si>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</si>
  <si>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</si>
  <si>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</si>
  <si>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</si>
  <si>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</si>
  <si>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</si>
  <si>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</si>
  <si>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</si>
  <si>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</si>
  <si>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</si>
  <si>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</si>
  <si>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</si>
  <si>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</si>
  <si>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</si>
  <si>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</si>
  <si>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</si>
  <si>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</si>
  <si>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</si>
  <si>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</si>
  <si>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</si>
  <si>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</si>
  <si>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</si>
  <si>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</si>
  <si>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</si>
  <si>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</si>
  <si>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</si>
  <si>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</si>
  <si>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</si>
  <si>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</si>
  <si>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</si>
  <si>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</si>
  <si>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</si>
  <si>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</si>
  <si>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</si>
  <si>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</si>
  <si>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</si>
  <si>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</si>
  <si>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</si>
  <si>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</si>
  <si>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</si>
  <si>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</si>
  <si>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</si>
  <si>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</si>
  <si>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</si>
  <si>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</si>
  <si>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</si>
  <si>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</si>
  <si>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</si>
  <si>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</si>
  <si>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</si>
  <si>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</si>
  <si>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</si>
  <si>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</si>
  <si>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</si>
  <si>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</si>
  <si>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</si>
  <si>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</si>
  <si>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</si>
  <si>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</si>
  <si>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</si>
  <si>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</si>
  <si>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</si>
  <si>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</si>
  <si>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</si>
  <si>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</si>
  <si>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</si>
  <si>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</si>
  <si>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</si>
  <si>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</si>
  <si>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</si>
  <si>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</si>
  <si>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</si>
  <si>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</si>
  <si>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</si>
  <si>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</si>
  <si>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</si>
  <si>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</si>
  <si>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</si>
  <si>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Итого за 'Полдник'</t>
  </si>
  <si>
    <t xml:space="preserve">Завтрак с 12 и старше </t>
  </si>
  <si>
    <t>Итого за 'Завтрак с 12 и старше '</t>
  </si>
  <si>
    <t>Обед с 12 и старше</t>
  </si>
  <si>
    <t>Итого за 'Обед с 12 и старше'</t>
  </si>
  <si>
    <t/>
  </si>
  <si>
    <t>Итого за ''</t>
  </si>
  <si>
    <t>Итого за день</t>
  </si>
  <si>
    <t>Содержание, % от калорийности</t>
  </si>
  <si>
    <t>18.10.2024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</si>
  <si>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</si>
  <si>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</si>
  <si>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</si>
  <si>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</si>
  <si>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</si>
  <si>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</si>
  <si>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</si>
  <si>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</si>
  <si>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</si>
  <si>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</si>
  <si>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</si>
  <si>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</si>
  <si>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</si>
  <si>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</si>
  <si>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</si>
  <si>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</si>
  <si>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</si>
  <si>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</si>
  <si>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</si>
  <si>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</si>
  <si>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</si>
  <si>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</si>
  <si>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</si>
  <si>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</si>
  <si>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</si>
  <si>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</si>
  <si>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</si>
  <si>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</si>
  <si>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</si>
  <si>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</si>
  <si>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</si>
  <si>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</si>
  <si>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7 до 11 лет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</si>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</sst>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48" sqref="A48:CC4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18.10.2024г.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"18 октября 2024 г."</f>
        <v>18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"230"</f>
        <v>230</v>
      </c>
      <c r="D11" s="25">
        <v>28.67</v>
      </c>
      <c r="E11" s="25">
        <v>0.05</v>
      </c>
      <c r="F11" s="25">
        <v>7.19</v>
      </c>
      <c r="G11" s="25">
        <v>0</v>
      </c>
      <c r="H11" s="25">
        <v>55.71</v>
      </c>
      <c r="I11" s="25">
        <v>580.27313131699998</v>
      </c>
      <c r="J11" s="26">
        <v>2.71</v>
      </c>
      <c r="K11" s="26">
        <v>1.02</v>
      </c>
      <c r="L11" s="26">
        <v>0</v>
      </c>
      <c r="M11" s="26">
        <v>0</v>
      </c>
      <c r="N11" s="26">
        <v>54.09</v>
      </c>
      <c r="O11" s="26">
        <v>0</v>
      </c>
      <c r="P11" s="26">
        <v>1.62</v>
      </c>
      <c r="Q11" s="26">
        <v>0</v>
      </c>
      <c r="R11" s="26">
        <v>0</v>
      </c>
      <c r="S11" s="26">
        <v>64.03</v>
      </c>
      <c r="T11" s="26">
        <v>7.99</v>
      </c>
      <c r="U11" s="26">
        <v>2460.3000000000002</v>
      </c>
      <c r="V11" s="26">
        <v>205.18</v>
      </c>
      <c r="W11" s="26">
        <v>144</v>
      </c>
      <c r="X11" s="26">
        <v>0.11</v>
      </c>
      <c r="Y11" s="26">
        <v>249.08</v>
      </c>
      <c r="Z11" s="26">
        <v>1.73</v>
      </c>
      <c r="AA11" s="26">
        <v>58.49</v>
      </c>
      <c r="AB11" s="26">
        <v>13.81</v>
      </c>
      <c r="AC11" s="26">
        <v>100.36</v>
      </c>
      <c r="AD11" s="26">
        <v>0.06</v>
      </c>
      <c r="AE11" s="26">
        <v>0.11</v>
      </c>
      <c r="AF11" s="26">
        <v>0.31</v>
      </c>
      <c r="AG11" s="26">
        <v>5.21</v>
      </c>
      <c r="AH11" s="26">
        <v>0.01</v>
      </c>
      <c r="AI11" s="26">
        <v>0.18</v>
      </c>
      <c r="AJ11" s="26">
        <v>0</v>
      </c>
      <c r="AK11" s="26">
        <v>2.27</v>
      </c>
      <c r="AL11" s="26">
        <v>2.2200000000000002</v>
      </c>
      <c r="AM11" s="26">
        <v>4.1100000000000003</v>
      </c>
      <c r="AN11" s="26">
        <v>2.4300000000000002</v>
      </c>
      <c r="AO11" s="26">
        <v>0.92</v>
      </c>
      <c r="AP11" s="26">
        <v>2.54</v>
      </c>
      <c r="AQ11" s="26">
        <v>2.3199999999999998</v>
      </c>
      <c r="AR11" s="26">
        <v>2.27</v>
      </c>
      <c r="AS11" s="26">
        <v>1.95</v>
      </c>
      <c r="AT11" s="26">
        <v>1.41</v>
      </c>
      <c r="AU11" s="26">
        <v>3.08</v>
      </c>
      <c r="AV11" s="26">
        <v>1.89</v>
      </c>
      <c r="AW11" s="26">
        <v>1.3</v>
      </c>
      <c r="AX11" s="26">
        <v>7.68</v>
      </c>
      <c r="AY11" s="26">
        <v>0</v>
      </c>
      <c r="AZ11" s="26">
        <v>2.59</v>
      </c>
      <c r="BA11" s="26">
        <v>2.92</v>
      </c>
      <c r="BB11" s="26">
        <v>2.27</v>
      </c>
      <c r="BC11" s="26">
        <v>0.54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0.91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121.94</v>
      </c>
      <c r="CC11" s="25">
        <v>77.72</v>
      </c>
      <c r="CE11" s="23">
        <v>60.79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0.57999999999999996</v>
      </c>
      <c r="CR11" s="23">
        <v>47.1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1.96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1.64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0.72</v>
      </c>
    </row>
    <row r="15" spans="1:96" s="27" customFormat="1" ht="11.4">
      <c r="B15" s="28" t="s">
        <v>97</v>
      </c>
      <c r="C15" s="29"/>
      <c r="D15" s="29">
        <v>35.840000000000003</v>
      </c>
      <c r="E15" s="29">
        <v>5.13</v>
      </c>
      <c r="F15" s="29">
        <v>12.01</v>
      </c>
      <c r="G15" s="29">
        <v>0.22</v>
      </c>
      <c r="H15" s="29">
        <v>76</v>
      </c>
      <c r="I15" s="29">
        <v>733.32</v>
      </c>
      <c r="J15" s="30">
        <v>3.91</v>
      </c>
      <c r="K15" s="30">
        <v>1.02</v>
      </c>
      <c r="L15" s="30">
        <v>0</v>
      </c>
      <c r="M15" s="30">
        <v>0</v>
      </c>
      <c r="N15" s="30">
        <v>60.59</v>
      </c>
      <c r="O15" s="30">
        <v>13.68</v>
      </c>
      <c r="P15" s="30">
        <v>1.73</v>
      </c>
      <c r="Q15" s="30">
        <v>0</v>
      </c>
      <c r="R15" s="30">
        <v>0</v>
      </c>
      <c r="S15" s="30">
        <v>64.03</v>
      </c>
      <c r="T15" s="30">
        <v>8.9600000000000009</v>
      </c>
      <c r="U15" s="30">
        <v>2513.96</v>
      </c>
      <c r="V15" s="30">
        <v>261.35000000000002</v>
      </c>
      <c r="W15" s="30">
        <v>166.18</v>
      </c>
      <c r="X15" s="30">
        <v>4.91</v>
      </c>
      <c r="Y15" s="30">
        <v>325.88</v>
      </c>
      <c r="Z15" s="30">
        <v>2.74</v>
      </c>
      <c r="AA15" s="30">
        <v>158.49</v>
      </c>
      <c r="AB15" s="30">
        <v>37.81</v>
      </c>
      <c r="AC15" s="30">
        <v>204.36</v>
      </c>
      <c r="AD15" s="30">
        <v>0.3</v>
      </c>
      <c r="AE15" s="30">
        <v>0.14000000000000001</v>
      </c>
      <c r="AF15" s="30">
        <v>0.49</v>
      </c>
      <c r="AG15" s="30">
        <v>5.29</v>
      </c>
      <c r="AH15" s="30">
        <v>1.45</v>
      </c>
      <c r="AI15" s="30">
        <v>0.18</v>
      </c>
      <c r="AJ15" s="30">
        <v>0</v>
      </c>
      <c r="AK15" s="30">
        <v>406.86</v>
      </c>
      <c r="AL15" s="30">
        <v>340.72</v>
      </c>
      <c r="AM15" s="30">
        <v>589.19000000000005</v>
      </c>
      <c r="AN15" s="30">
        <v>414.27</v>
      </c>
      <c r="AO15" s="30">
        <v>200.53</v>
      </c>
      <c r="AP15" s="30">
        <v>306.57</v>
      </c>
      <c r="AQ15" s="30">
        <v>106.63</v>
      </c>
      <c r="AR15" s="30">
        <v>371.65</v>
      </c>
      <c r="AS15" s="30">
        <v>353.28</v>
      </c>
      <c r="AT15" s="30">
        <v>410.17</v>
      </c>
      <c r="AU15" s="30">
        <v>572.20000000000005</v>
      </c>
      <c r="AV15" s="30">
        <v>178.61</v>
      </c>
      <c r="AW15" s="30">
        <v>239.73</v>
      </c>
      <c r="AX15" s="30">
        <v>1319.26</v>
      </c>
      <c r="AY15" s="30">
        <v>5.6</v>
      </c>
      <c r="AZ15" s="30">
        <v>357.27</v>
      </c>
      <c r="BA15" s="30">
        <v>459.47</v>
      </c>
      <c r="BB15" s="30">
        <v>249.31</v>
      </c>
      <c r="BC15" s="30">
        <v>162.63</v>
      </c>
      <c r="BD15" s="30">
        <v>0.14000000000000001</v>
      </c>
      <c r="BE15" s="30">
        <v>0.06</v>
      </c>
      <c r="BF15" s="30">
        <v>0.03</v>
      </c>
      <c r="BG15" s="30">
        <v>0.08</v>
      </c>
      <c r="BH15" s="30">
        <v>0.09</v>
      </c>
      <c r="BI15" s="30">
        <v>0.4</v>
      </c>
      <c r="BJ15" s="30">
        <v>0</v>
      </c>
      <c r="BK15" s="30">
        <v>1.1399999999999999</v>
      </c>
      <c r="BL15" s="30">
        <v>0</v>
      </c>
      <c r="BM15" s="30">
        <v>0.35</v>
      </c>
      <c r="BN15" s="30">
        <v>0</v>
      </c>
      <c r="BO15" s="30">
        <v>0</v>
      </c>
      <c r="BP15" s="30">
        <v>0</v>
      </c>
      <c r="BQ15" s="30">
        <v>0.08</v>
      </c>
      <c r="BR15" s="30">
        <v>0.12</v>
      </c>
      <c r="BS15" s="30">
        <v>0.93</v>
      </c>
      <c r="BT15" s="30">
        <v>0</v>
      </c>
      <c r="BU15" s="30">
        <v>0</v>
      </c>
      <c r="BV15" s="30">
        <v>0.14000000000000001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363.36</v>
      </c>
      <c r="CC15" s="29">
        <f>SUM($CC$10:$CC$14)</f>
        <v>95.719999999999985</v>
      </c>
      <c r="CD15" s="27">
        <f>$I$15/$I$47*100</f>
        <v>25.655181099717673</v>
      </c>
      <c r="CE15" s="27">
        <v>164.79</v>
      </c>
      <c r="CG15" s="27">
        <v>31.47</v>
      </c>
      <c r="CH15" s="27">
        <v>20.57</v>
      </c>
      <c r="CI15" s="27">
        <v>26.02</v>
      </c>
      <c r="CJ15" s="27">
        <v>1311.5</v>
      </c>
      <c r="CK15" s="27">
        <v>713.84</v>
      </c>
      <c r="CL15" s="27">
        <v>1012.67</v>
      </c>
      <c r="CM15" s="27">
        <v>44.31</v>
      </c>
      <c r="CN15" s="27">
        <v>40.86</v>
      </c>
      <c r="CO15" s="27">
        <v>42.59</v>
      </c>
      <c r="CP15" s="27">
        <v>6</v>
      </c>
      <c r="CQ15" s="27">
        <v>0.57999999999999996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"16/1"</f>
        <v>16/1</v>
      </c>
      <c r="B17" s="24" t="s">
        <v>99</v>
      </c>
      <c r="C17" s="25" t="str">
        <f>"60"</f>
        <v>60</v>
      </c>
      <c r="D17" s="25">
        <v>0.75</v>
      </c>
      <c r="E17" s="25">
        <v>0</v>
      </c>
      <c r="F17" s="25">
        <v>0.06</v>
      </c>
      <c r="G17" s="25">
        <v>0.06</v>
      </c>
      <c r="H17" s="25">
        <v>7.14</v>
      </c>
      <c r="I17" s="25">
        <v>28.707649599999996</v>
      </c>
      <c r="J17" s="26">
        <v>0</v>
      </c>
      <c r="K17" s="26">
        <v>0</v>
      </c>
      <c r="L17" s="26">
        <v>0</v>
      </c>
      <c r="M17" s="26">
        <v>0</v>
      </c>
      <c r="N17" s="26">
        <v>5.63</v>
      </c>
      <c r="O17" s="26">
        <v>0.12</v>
      </c>
      <c r="P17" s="26">
        <v>1.39</v>
      </c>
      <c r="Q17" s="26">
        <v>0</v>
      </c>
      <c r="R17" s="26">
        <v>0</v>
      </c>
      <c r="S17" s="26">
        <v>0.17</v>
      </c>
      <c r="T17" s="26">
        <v>0.57999999999999996</v>
      </c>
      <c r="U17" s="26">
        <v>12.16</v>
      </c>
      <c r="V17" s="26">
        <v>115.69</v>
      </c>
      <c r="W17" s="26">
        <v>15.66</v>
      </c>
      <c r="X17" s="26">
        <v>21.97</v>
      </c>
      <c r="Y17" s="26">
        <v>31.8</v>
      </c>
      <c r="Z17" s="26">
        <v>0.41</v>
      </c>
      <c r="AA17" s="26">
        <v>0</v>
      </c>
      <c r="AB17" s="26">
        <v>6938.4</v>
      </c>
      <c r="AC17" s="26">
        <v>1180</v>
      </c>
      <c r="AD17" s="26">
        <v>0.24</v>
      </c>
      <c r="AE17" s="26">
        <v>0.03</v>
      </c>
      <c r="AF17" s="26">
        <v>0.04</v>
      </c>
      <c r="AG17" s="26">
        <v>0.57999999999999996</v>
      </c>
      <c r="AH17" s="26">
        <v>0.65</v>
      </c>
      <c r="AI17" s="26">
        <v>2.89</v>
      </c>
      <c r="AJ17" s="26">
        <v>0</v>
      </c>
      <c r="AK17" s="26">
        <v>24.86</v>
      </c>
      <c r="AL17" s="26">
        <v>20.239999999999998</v>
      </c>
      <c r="AM17" s="26">
        <v>25.44</v>
      </c>
      <c r="AN17" s="26">
        <v>21.97</v>
      </c>
      <c r="AO17" s="26">
        <v>5.2</v>
      </c>
      <c r="AP17" s="26">
        <v>18.5</v>
      </c>
      <c r="AQ17" s="26">
        <v>4.63</v>
      </c>
      <c r="AR17" s="26">
        <v>17.920000000000002</v>
      </c>
      <c r="AS17" s="26">
        <v>27.75</v>
      </c>
      <c r="AT17" s="26">
        <v>23.71</v>
      </c>
      <c r="AU17" s="26">
        <v>78.06</v>
      </c>
      <c r="AV17" s="26">
        <v>8.09</v>
      </c>
      <c r="AW17" s="26">
        <v>16.77</v>
      </c>
      <c r="AX17" s="26">
        <v>135.88</v>
      </c>
      <c r="AY17" s="26">
        <v>0</v>
      </c>
      <c r="AZ17" s="26">
        <v>17.350000000000001</v>
      </c>
      <c r="BA17" s="26">
        <v>19.079999999999998</v>
      </c>
      <c r="BB17" s="26">
        <v>10.41</v>
      </c>
      <c r="BC17" s="26">
        <v>6.94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51.92</v>
      </c>
      <c r="CC17" s="25">
        <v>8.1199999999999992</v>
      </c>
      <c r="CE17" s="23">
        <v>1156.4000000000001</v>
      </c>
      <c r="CG17" s="23">
        <v>2.98</v>
      </c>
      <c r="CH17" s="23">
        <v>2.98</v>
      </c>
      <c r="CI17" s="23">
        <v>2.98</v>
      </c>
      <c r="CJ17" s="23">
        <v>512.98</v>
      </c>
      <c r="CK17" s="23">
        <v>120.7</v>
      </c>
      <c r="CL17" s="23">
        <v>316.83999999999997</v>
      </c>
      <c r="CM17" s="23">
        <v>2.06</v>
      </c>
      <c r="CN17" s="23">
        <v>1.23</v>
      </c>
      <c r="CO17" s="23">
        <v>1.64</v>
      </c>
      <c r="CP17" s="23">
        <v>1.8</v>
      </c>
      <c r="CQ17" s="23">
        <v>0</v>
      </c>
      <c r="CR17" s="23">
        <v>4.92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9.7100000000000009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5.88</v>
      </c>
    </row>
    <row r="19" spans="1:96" s="23" customFormat="1">
      <c r="A19" s="23" t="str">
        <f>"32/3"</f>
        <v>32/3</v>
      </c>
      <c r="B19" s="24" t="s">
        <v>101</v>
      </c>
      <c r="C19" s="25" t="str">
        <f>"150"</f>
        <v>150</v>
      </c>
      <c r="D19" s="25">
        <v>2.5</v>
      </c>
      <c r="E19" s="25">
        <v>0</v>
      </c>
      <c r="F19" s="25">
        <v>3.98</v>
      </c>
      <c r="G19" s="25">
        <v>3.98</v>
      </c>
      <c r="H19" s="25">
        <v>17.350000000000001</v>
      </c>
      <c r="I19" s="25">
        <v>110.40025393499999</v>
      </c>
      <c r="J19" s="26">
        <v>0.52</v>
      </c>
      <c r="K19" s="26">
        <v>2.44</v>
      </c>
      <c r="L19" s="26">
        <v>0</v>
      </c>
      <c r="M19" s="26">
        <v>0</v>
      </c>
      <c r="N19" s="26">
        <v>6.15</v>
      </c>
      <c r="O19" s="26">
        <v>8.4600000000000009</v>
      </c>
      <c r="P19" s="26">
        <v>2.74</v>
      </c>
      <c r="Q19" s="26">
        <v>0</v>
      </c>
      <c r="R19" s="26">
        <v>0</v>
      </c>
      <c r="S19" s="26">
        <v>0.36</v>
      </c>
      <c r="T19" s="26">
        <v>2.11</v>
      </c>
      <c r="U19" s="26">
        <v>304.10000000000002</v>
      </c>
      <c r="V19" s="26">
        <v>482.7</v>
      </c>
      <c r="W19" s="26">
        <v>38.090000000000003</v>
      </c>
      <c r="X19" s="26">
        <v>34.36</v>
      </c>
      <c r="Y19" s="26">
        <v>68.23</v>
      </c>
      <c r="Z19" s="26">
        <v>1.07</v>
      </c>
      <c r="AA19" s="26">
        <v>0</v>
      </c>
      <c r="AB19" s="26">
        <v>5011.88</v>
      </c>
      <c r="AC19" s="26">
        <v>947.36</v>
      </c>
      <c r="AD19" s="26">
        <v>1.98</v>
      </c>
      <c r="AE19" s="26">
        <v>0.09</v>
      </c>
      <c r="AF19" s="26">
        <v>7.0000000000000007E-2</v>
      </c>
      <c r="AG19" s="26">
        <v>1.1499999999999999</v>
      </c>
      <c r="AH19" s="26">
        <v>1.8</v>
      </c>
      <c r="AI19" s="26">
        <v>10.61</v>
      </c>
      <c r="AJ19" s="26">
        <v>0</v>
      </c>
      <c r="AK19" s="26">
        <v>59.01</v>
      </c>
      <c r="AL19" s="26">
        <v>59.25</v>
      </c>
      <c r="AM19" s="26">
        <v>80.42</v>
      </c>
      <c r="AN19" s="26">
        <v>69.53</v>
      </c>
      <c r="AO19" s="26">
        <v>18.7</v>
      </c>
      <c r="AP19" s="26">
        <v>53.82</v>
      </c>
      <c r="AQ19" s="26">
        <v>18.350000000000001</v>
      </c>
      <c r="AR19" s="26">
        <v>61.16</v>
      </c>
      <c r="AS19" s="26">
        <v>77.849999999999994</v>
      </c>
      <c r="AT19" s="26">
        <v>129</v>
      </c>
      <c r="AU19" s="26">
        <v>153.62</v>
      </c>
      <c r="AV19" s="26">
        <v>25.72</v>
      </c>
      <c r="AW19" s="26">
        <v>54.35</v>
      </c>
      <c r="AX19" s="26">
        <v>360.9</v>
      </c>
      <c r="AY19" s="26">
        <v>0</v>
      </c>
      <c r="AZ19" s="26">
        <v>66.48</v>
      </c>
      <c r="BA19" s="26">
        <v>56.27</v>
      </c>
      <c r="BB19" s="26">
        <v>42.74</v>
      </c>
      <c r="BC19" s="26">
        <v>21.95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0.16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0.95</v>
      </c>
      <c r="BT19" s="26">
        <v>0</v>
      </c>
      <c r="BU19" s="26">
        <v>0</v>
      </c>
      <c r="BV19" s="26">
        <v>2.2200000000000002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163.95</v>
      </c>
      <c r="CC19" s="25">
        <v>15</v>
      </c>
      <c r="CE19" s="23">
        <v>835.31</v>
      </c>
      <c r="CG19" s="23">
        <v>41.27</v>
      </c>
      <c r="CH19" s="23">
        <v>23.23</v>
      </c>
      <c r="CI19" s="23">
        <v>32.25</v>
      </c>
      <c r="CJ19" s="23">
        <v>1164.6600000000001</v>
      </c>
      <c r="CK19" s="23">
        <v>442.9</v>
      </c>
      <c r="CL19" s="23">
        <v>803.78</v>
      </c>
      <c r="CM19" s="23">
        <v>28.55</v>
      </c>
      <c r="CN19" s="23">
        <v>14.69</v>
      </c>
      <c r="CO19" s="23">
        <v>21.64</v>
      </c>
      <c r="CP19" s="23">
        <v>0</v>
      </c>
      <c r="CQ19" s="23">
        <v>0.75</v>
      </c>
      <c r="CR19" s="23">
        <v>9.09</v>
      </c>
    </row>
    <row r="20" spans="1:96" s="23" customFormat="1">
      <c r="A20" s="23" t="str">
        <f>"16/10"</f>
        <v>16/10</v>
      </c>
      <c r="B20" s="24" t="s">
        <v>102</v>
      </c>
      <c r="C20" s="25" t="str">
        <f>"90"</f>
        <v>90</v>
      </c>
      <c r="D20" s="25">
        <v>11.25</v>
      </c>
      <c r="E20" s="25">
        <v>10.45</v>
      </c>
      <c r="F20" s="25">
        <v>13.03</v>
      </c>
      <c r="G20" s="25">
        <v>1.7</v>
      </c>
      <c r="H20" s="25">
        <v>5.58</v>
      </c>
      <c r="I20" s="25">
        <v>184.88234</v>
      </c>
      <c r="J20" s="26">
        <v>4.09</v>
      </c>
      <c r="K20" s="26">
        <v>1.3</v>
      </c>
      <c r="L20" s="26">
        <v>0</v>
      </c>
      <c r="M20" s="26">
        <v>0</v>
      </c>
      <c r="N20" s="26">
        <v>0.82</v>
      </c>
      <c r="O20" s="26">
        <v>4.57</v>
      </c>
      <c r="P20" s="26">
        <v>0.2</v>
      </c>
      <c r="Q20" s="26">
        <v>0</v>
      </c>
      <c r="R20" s="26">
        <v>0</v>
      </c>
      <c r="S20" s="26">
        <v>0.11</v>
      </c>
      <c r="T20" s="26">
        <v>1.45</v>
      </c>
      <c r="U20" s="26">
        <v>61.17</v>
      </c>
      <c r="V20" s="26">
        <v>47.67</v>
      </c>
      <c r="W20" s="26">
        <v>28.36</v>
      </c>
      <c r="X20" s="26">
        <v>4.28</v>
      </c>
      <c r="Y20" s="26">
        <v>55.97</v>
      </c>
      <c r="Z20" s="26">
        <v>0.74</v>
      </c>
      <c r="AA20" s="26">
        <v>39.229999999999997</v>
      </c>
      <c r="AB20" s="26">
        <v>16.899999999999999</v>
      </c>
      <c r="AC20" s="26">
        <v>74.23</v>
      </c>
      <c r="AD20" s="26">
        <v>1.27</v>
      </c>
      <c r="AE20" s="26">
        <v>0.02</v>
      </c>
      <c r="AF20" s="26">
        <v>7.0000000000000007E-2</v>
      </c>
      <c r="AG20" s="26">
        <v>2.7</v>
      </c>
      <c r="AH20" s="26">
        <v>8.2100000000000009</v>
      </c>
      <c r="AI20" s="26">
        <v>0.03</v>
      </c>
      <c r="AJ20" s="26">
        <v>0</v>
      </c>
      <c r="AK20" s="26">
        <v>672.99</v>
      </c>
      <c r="AL20" s="26">
        <v>682.57</v>
      </c>
      <c r="AM20" s="26">
        <v>1029.81</v>
      </c>
      <c r="AN20" s="26">
        <v>1146.4000000000001</v>
      </c>
      <c r="AO20" s="26">
        <v>317.77</v>
      </c>
      <c r="AP20" s="26">
        <v>579.41</v>
      </c>
      <c r="AQ20" s="26">
        <v>46.9</v>
      </c>
      <c r="AR20" s="26">
        <v>605.1</v>
      </c>
      <c r="AS20" s="26">
        <v>113.78</v>
      </c>
      <c r="AT20" s="26">
        <v>133.33000000000001</v>
      </c>
      <c r="AU20" s="26">
        <v>193.24</v>
      </c>
      <c r="AV20" s="26">
        <v>339.19</v>
      </c>
      <c r="AW20" s="26">
        <v>77.55</v>
      </c>
      <c r="AX20" s="26">
        <v>502.64</v>
      </c>
      <c r="AY20" s="26">
        <v>0.76</v>
      </c>
      <c r="AZ20" s="26">
        <v>166.32</v>
      </c>
      <c r="BA20" s="26">
        <v>159.11000000000001</v>
      </c>
      <c r="BB20" s="26">
        <v>427.35</v>
      </c>
      <c r="BC20" s="26">
        <v>163.74</v>
      </c>
      <c r="BD20" s="26">
        <v>0</v>
      </c>
      <c r="BE20" s="26">
        <v>0</v>
      </c>
      <c r="BF20" s="26">
        <v>0.01</v>
      </c>
      <c r="BG20" s="26">
        <v>0.03</v>
      </c>
      <c r="BH20" s="26">
        <v>0.03</v>
      </c>
      <c r="BI20" s="26">
        <v>7.0000000000000007E-2</v>
      </c>
      <c r="BJ20" s="26">
        <v>0.01</v>
      </c>
      <c r="BK20" s="26">
        <v>0.28000000000000003</v>
      </c>
      <c r="BL20" s="26">
        <v>0.01</v>
      </c>
      <c r="BM20" s="26">
        <v>0.16</v>
      </c>
      <c r="BN20" s="26">
        <v>0.01</v>
      </c>
      <c r="BO20" s="26">
        <v>0.01</v>
      </c>
      <c r="BP20" s="26">
        <v>0</v>
      </c>
      <c r="BQ20" s="26">
        <v>0.01</v>
      </c>
      <c r="BR20" s="26">
        <v>0.01</v>
      </c>
      <c r="BS20" s="26">
        <v>0.57999999999999996</v>
      </c>
      <c r="BT20" s="26">
        <v>0</v>
      </c>
      <c r="BU20" s="26">
        <v>0</v>
      </c>
      <c r="BV20" s="26">
        <v>1.01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69.44</v>
      </c>
      <c r="CC20" s="25">
        <v>43.73</v>
      </c>
      <c r="CE20" s="23">
        <v>42.04</v>
      </c>
      <c r="CG20" s="23">
        <v>15.22</v>
      </c>
      <c r="CH20" s="23">
        <v>8.34</v>
      </c>
      <c r="CI20" s="23">
        <v>11.78</v>
      </c>
      <c r="CJ20" s="23">
        <v>424.33</v>
      </c>
      <c r="CK20" s="23">
        <v>207.84</v>
      </c>
      <c r="CL20" s="23">
        <v>316.08999999999997</v>
      </c>
      <c r="CM20" s="23">
        <v>3.45</v>
      </c>
      <c r="CN20" s="23">
        <v>2.6</v>
      </c>
      <c r="CO20" s="23">
        <v>3.03</v>
      </c>
      <c r="CP20" s="23">
        <v>0</v>
      </c>
      <c r="CQ20" s="23">
        <v>0.5</v>
      </c>
      <c r="CR20" s="23">
        <v>26.65</v>
      </c>
    </row>
    <row r="21" spans="1:96" s="23" customFormat="1">
      <c r="A21" s="23" t="str">
        <f>"2"</f>
        <v>2</v>
      </c>
      <c r="B21" s="24" t="s">
        <v>95</v>
      </c>
      <c r="C21" s="25" t="str">
        <f>"31,8"</f>
        <v>31,8</v>
      </c>
      <c r="D21" s="25">
        <v>2.1</v>
      </c>
      <c r="E21" s="25">
        <v>0</v>
      </c>
      <c r="F21" s="25">
        <v>0.21</v>
      </c>
      <c r="G21" s="25">
        <v>0.21</v>
      </c>
      <c r="H21" s="25">
        <v>14.91</v>
      </c>
      <c r="I21" s="25">
        <v>71.200518000000002</v>
      </c>
      <c r="J21" s="26">
        <v>0</v>
      </c>
      <c r="K21" s="26">
        <v>0</v>
      </c>
      <c r="L21" s="26">
        <v>0</v>
      </c>
      <c r="M21" s="26">
        <v>0</v>
      </c>
      <c r="N21" s="26">
        <v>0.35</v>
      </c>
      <c r="O21" s="26">
        <v>14.5</v>
      </c>
      <c r="P21" s="26">
        <v>0.06</v>
      </c>
      <c r="Q21" s="26">
        <v>0</v>
      </c>
      <c r="R21" s="26">
        <v>0</v>
      </c>
      <c r="S21" s="26">
        <v>0</v>
      </c>
      <c r="T21" s="26">
        <v>0.56999999999999995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101.53</v>
      </c>
      <c r="AL21" s="26">
        <v>105.68</v>
      </c>
      <c r="AM21" s="26">
        <v>161.85</v>
      </c>
      <c r="AN21" s="26">
        <v>53.67</v>
      </c>
      <c r="AO21" s="26">
        <v>31.82</v>
      </c>
      <c r="AP21" s="26">
        <v>63.63</v>
      </c>
      <c r="AQ21" s="26">
        <v>24.07</v>
      </c>
      <c r="AR21" s="26">
        <v>115.09</v>
      </c>
      <c r="AS21" s="26">
        <v>71.38</v>
      </c>
      <c r="AT21" s="26">
        <v>99.6</v>
      </c>
      <c r="AU21" s="26">
        <v>82.17</v>
      </c>
      <c r="AV21" s="26">
        <v>43.16</v>
      </c>
      <c r="AW21" s="26">
        <v>76.36</v>
      </c>
      <c r="AX21" s="26">
        <v>638.53</v>
      </c>
      <c r="AY21" s="26">
        <v>0</v>
      </c>
      <c r="AZ21" s="26">
        <v>208.05</v>
      </c>
      <c r="BA21" s="26">
        <v>90.47</v>
      </c>
      <c r="BB21" s="26">
        <v>60.04</v>
      </c>
      <c r="BC21" s="26">
        <v>47.59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12.43</v>
      </c>
      <c r="CC21" s="25">
        <v>2.08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1.73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1.27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1.06</v>
      </c>
    </row>
    <row r="23" spans="1:96" s="19" customFormat="1">
      <c r="A23" s="19" t="str">
        <f>"648"</f>
        <v>648</v>
      </c>
      <c r="B23" s="20" t="s">
        <v>104</v>
      </c>
      <c r="C23" s="21" t="str">
        <f>"200"</f>
        <v>200</v>
      </c>
      <c r="D23" s="21">
        <v>7.0000000000000007E-2</v>
      </c>
      <c r="E23" s="21">
        <v>0</v>
      </c>
      <c r="F23" s="21">
        <v>0</v>
      </c>
      <c r="G23" s="21">
        <v>0</v>
      </c>
      <c r="H23" s="21">
        <v>4.54</v>
      </c>
      <c r="I23" s="21">
        <v>17.526140000000002</v>
      </c>
      <c r="J23" s="22">
        <v>0</v>
      </c>
      <c r="K23" s="22">
        <v>0</v>
      </c>
      <c r="L23" s="22">
        <v>0</v>
      </c>
      <c r="M23" s="22">
        <v>0</v>
      </c>
      <c r="N23" s="22">
        <v>4.54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0.01</v>
      </c>
      <c r="U23" s="22">
        <v>0.05</v>
      </c>
      <c r="V23" s="22">
        <v>0.13</v>
      </c>
      <c r="W23" s="22">
        <v>0.13</v>
      </c>
      <c r="X23" s="22">
        <v>0</v>
      </c>
      <c r="Y23" s="22">
        <v>0</v>
      </c>
      <c r="Z23" s="22">
        <v>0.01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0.09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190.01</v>
      </c>
      <c r="CC23" s="21">
        <v>4.1399999999999997</v>
      </c>
      <c r="CE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5</v>
      </c>
      <c r="CQ23" s="19">
        <v>0</v>
      </c>
      <c r="CR23" s="19">
        <v>2.5099999999999998</v>
      </c>
    </row>
    <row r="24" spans="1:96" s="27" customFormat="1" ht="11.4">
      <c r="B24" s="28" t="s">
        <v>105</v>
      </c>
      <c r="C24" s="29"/>
      <c r="D24" s="29">
        <v>19.46</v>
      </c>
      <c r="E24" s="29">
        <v>10.45</v>
      </c>
      <c r="F24" s="29">
        <v>19.93</v>
      </c>
      <c r="G24" s="29">
        <v>8.33</v>
      </c>
      <c r="H24" s="29">
        <v>65.28</v>
      </c>
      <c r="I24" s="29">
        <v>506.19</v>
      </c>
      <c r="J24" s="30">
        <v>5.28</v>
      </c>
      <c r="K24" s="30">
        <v>5.04</v>
      </c>
      <c r="L24" s="30">
        <v>0</v>
      </c>
      <c r="M24" s="30">
        <v>0</v>
      </c>
      <c r="N24" s="30">
        <v>20.93</v>
      </c>
      <c r="O24" s="30">
        <v>36.880000000000003</v>
      </c>
      <c r="P24" s="30">
        <v>7.48</v>
      </c>
      <c r="Q24" s="30">
        <v>0</v>
      </c>
      <c r="R24" s="30">
        <v>0</v>
      </c>
      <c r="S24" s="30">
        <v>1.1000000000000001</v>
      </c>
      <c r="T24" s="30">
        <v>6.73</v>
      </c>
      <c r="U24" s="30">
        <v>820.78</v>
      </c>
      <c r="V24" s="30">
        <v>952.43</v>
      </c>
      <c r="W24" s="30">
        <v>120.67</v>
      </c>
      <c r="X24" s="30">
        <v>85.4</v>
      </c>
      <c r="Y24" s="30">
        <v>219.6</v>
      </c>
      <c r="Z24" s="30">
        <v>3.53</v>
      </c>
      <c r="AA24" s="30">
        <v>41.63</v>
      </c>
      <c r="AB24" s="30">
        <v>13132.66</v>
      </c>
      <c r="AC24" s="30">
        <v>2448.17</v>
      </c>
      <c r="AD24" s="30">
        <v>4.7699999999999996</v>
      </c>
      <c r="AE24" s="30">
        <v>0.22</v>
      </c>
      <c r="AF24" s="30">
        <v>0.24</v>
      </c>
      <c r="AG24" s="30">
        <v>5.15</v>
      </c>
      <c r="AH24" s="30">
        <v>12.03</v>
      </c>
      <c r="AI24" s="30">
        <v>24.47</v>
      </c>
      <c r="AJ24" s="30">
        <v>0</v>
      </c>
      <c r="AK24" s="30">
        <v>998.52</v>
      </c>
      <c r="AL24" s="30">
        <v>981.71</v>
      </c>
      <c r="AM24" s="30">
        <v>1489.66</v>
      </c>
      <c r="AN24" s="30">
        <v>1443.27</v>
      </c>
      <c r="AO24" s="30">
        <v>424.7</v>
      </c>
      <c r="AP24" s="30">
        <v>819.54</v>
      </c>
      <c r="AQ24" s="30">
        <v>127.88</v>
      </c>
      <c r="AR24" s="30">
        <v>941.19</v>
      </c>
      <c r="AS24" s="30">
        <v>443.21</v>
      </c>
      <c r="AT24" s="30">
        <v>559.21</v>
      </c>
      <c r="AU24" s="30">
        <v>780.71</v>
      </c>
      <c r="AV24" s="30">
        <v>485.33</v>
      </c>
      <c r="AW24" s="30">
        <v>357.16</v>
      </c>
      <c r="AX24" s="30">
        <v>2265.33</v>
      </c>
      <c r="AY24" s="30">
        <v>0.76</v>
      </c>
      <c r="AZ24" s="30">
        <v>632.45000000000005</v>
      </c>
      <c r="BA24" s="30">
        <v>452.82</v>
      </c>
      <c r="BB24" s="30">
        <v>633.98</v>
      </c>
      <c r="BC24" s="30">
        <v>290.54000000000002</v>
      </c>
      <c r="BD24" s="30">
        <v>0</v>
      </c>
      <c r="BE24" s="30">
        <v>0</v>
      </c>
      <c r="BF24" s="30">
        <v>0.01</v>
      </c>
      <c r="BG24" s="30">
        <v>0.03</v>
      </c>
      <c r="BH24" s="30">
        <v>0.03</v>
      </c>
      <c r="BI24" s="30">
        <v>7.0000000000000007E-2</v>
      </c>
      <c r="BJ24" s="30">
        <v>0.01</v>
      </c>
      <c r="BK24" s="30">
        <v>0.72</v>
      </c>
      <c r="BL24" s="30">
        <v>0.01</v>
      </c>
      <c r="BM24" s="30">
        <v>0.4</v>
      </c>
      <c r="BN24" s="30">
        <v>0.03</v>
      </c>
      <c r="BO24" s="30">
        <v>0.05</v>
      </c>
      <c r="BP24" s="30">
        <v>0</v>
      </c>
      <c r="BQ24" s="30">
        <v>0.01</v>
      </c>
      <c r="BR24" s="30">
        <v>0.02</v>
      </c>
      <c r="BS24" s="30">
        <v>2.0099999999999998</v>
      </c>
      <c r="BT24" s="30">
        <v>0</v>
      </c>
      <c r="BU24" s="30">
        <v>0</v>
      </c>
      <c r="BV24" s="30">
        <v>4.6100000000000003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731.73</v>
      </c>
      <c r="CC24" s="29">
        <f>SUM($CC$16:$CC$23)</f>
        <v>84.05</v>
      </c>
      <c r="CD24" s="27">
        <f>$I$24/$I$47*100</f>
        <v>17.709043965616768</v>
      </c>
      <c r="CE24" s="27">
        <v>2230.4</v>
      </c>
      <c r="CG24" s="27">
        <v>105.69</v>
      </c>
      <c r="CH24" s="27">
        <v>61.7</v>
      </c>
      <c r="CI24" s="27">
        <v>83.69</v>
      </c>
      <c r="CJ24" s="27">
        <v>4757.66</v>
      </c>
      <c r="CK24" s="27">
        <v>1769.66</v>
      </c>
      <c r="CL24" s="27">
        <v>3263.66</v>
      </c>
      <c r="CM24" s="27">
        <v>96.05</v>
      </c>
      <c r="CN24" s="27">
        <v>61.39</v>
      </c>
      <c r="CO24" s="27">
        <v>78.75</v>
      </c>
      <c r="CP24" s="27">
        <v>6.8</v>
      </c>
      <c r="CQ24" s="27">
        <v>2.0499999999999998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"5"</f>
        <v>5</v>
      </c>
      <c r="B26" s="20" t="s">
        <v>107</v>
      </c>
      <c r="C26" s="21" t="str">
        <f>"200"</f>
        <v>200</v>
      </c>
      <c r="D26" s="21">
        <v>1</v>
      </c>
      <c r="E26" s="21">
        <v>0</v>
      </c>
      <c r="F26" s="21">
        <v>0.2</v>
      </c>
      <c r="G26" s="21">
        <v>0</v>
      </c>
      <c r="H26" s="21">
        <v>20.6</v>
      </c>
      <c r="I26" s="21">
        <v>86.47999999999999</v>
      </c>
      <c r="J26" s="22">
        <v>0</v>
      </c>
      <c r="K26" s="22">
        <v>0</v>
      </c>
      <c r="L26" s="22">
        <v>0</v>
      </c>
      <c r="M26" s="22">
        <v>0</v>
      </c>
      <c r="N26" s="22">
        <v>19.8</v>
      </c>
      <c r="O26" s="22">
        <v>0.4</v>
      </c>
      <c r="P26" s="22">
        <v>0.4</v>
      </c>
      <c r="Q26" s="22">
        <v>0</v>
      </c>
      <c r="R26" s="22">
        <v>0</v>
      </c>
      <c r="S26" s="22">
        <v>1</v>
      </c>
      <c r="T26" s="22">
        <v>0.6</v>
      </c>
      <c r="U26" s="22">
        <v>12</v>
      </c>
      <c r="V26" s="22">
        <v>240</v>
      </c>
      <c r="W26" s="22">
        <v>14</v>
      </c>
      <c r="X26" s="22">
        <v>8</v>
      </c>
      <c r="Y26" s="22">
        <v>14</v>
      </c>
      <c r="Z26" s="22">
        <v>2.8</v>
      </c>
      <c r="AA26" s="22">
        <v>0</v>
      </c>
      <c r="AB26" s="22">
        <v>0</v>
      </c>
      <c r="AC26" s="22">
        <v>0</v>
      </c>
      <c r="AD26" s="22">
        <v>0.2</v>
      </c>
      <c r="AE26" s="22">
        <v>0.02</v>
      </c>
      <c r="AF26" s="22">
        <v>0.02</v>
      </c>
      <c r="AG26" s="22">
        <v>0.2</v>
      </c>
      <c r="AH26" s="22">
        <v>0.4</v>
      </c>
      <c r="AI26" s="22">
        <v>4</v>
      </c>
      <c r="AJ26" s="22">
        <v>0.4</v>
      </c>
      <c r="AK26" s="22">
        <v>16</v>
      </c>
      <c r="AL26" s="22">
        <v>20</v>
      </c>
      <c r="AM26" s="22">
        <v>28</v>
      </c>
      <c r="AN26" s="22">
        <v>28</v>
      </c>
      <c r="AO26" s="22">
        <v>4</v>
      </c>
      <c r="AP26" s="22">
        <v>16</v>
      </c>
      <c r="AQ26" s="22">
        <v>4</v>
      </c>
      <c r="AR26" s="22">
        <v>14</v>
      </c>
      <c r="AS26" s="22">
        <v>26</v>
      </c>
      <c r="AT26" s="22">
        <v>16</v>
      </c>
      <c r="AU26" s="22">
        <v>116</v>
      </c>
      <c r="AV26" s="22">
        <v>10</v>
      </c>
      <c r="AW26" s="22">
        <v>22</v>
      </c>
      <c r="AX26" s="22">
        <v>64</v>
      </c>
      <c r="AY26" s="22">
        <v>0</v>
      </c>
      <c r="AZ26" s="22">
        <v>20</v>
      </c>
      <c r="BA26" s="22">
        <v>24</v>
      </c>
      <c r="BB26" s="22">
        <v>10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176.2</v>
      </c>
      <c r="CC26" s="21">
        <v>11.23</v>
      </c>
      <c r="CE26" s="19">
        <v>0</v>
      </c>
      <c r="CG26" s="19">
        <v>3.6</v>
      </c>
      <c r="CH26" s="19">
        <v>3.6</v>
      </c>
      <c r="CI26" s="19">
        <v>3.6</v>
      </c>
      <c r="CJ26" s="19">
        <v>360</v>
      </c>
      <c r="CK26" s="19">
        <v>163.80000000000001</v>
      </c>
      <c r="CL26" s="19">
        <v>261.89999999999998</v>
      </c>
      <c r="CM26" s="19">
        <v>0.54</v>
      </c>
      <c r="CN26" s="19">
        <v>0.54</v>
      </c>
      <c r="CO26" s="19">
        <v>0.54</v>
      </c>
      <c r="CP26" s="19">
        <v>0</v>
      </c>
      <c r="CQ26" s="19">
        <v>0</v>
      </c>
      <c r="CR26" s="19">
        <v>9.36</v>
      </c>
    </row>
    <row r="27" spans="1:96" s="27" customFormat="1" ht="11.4">
      <c r="B27" s="28" t="s">
        <v>108</v>
      </c>
      <c r="C27" s="29"/>
      <c r="D27" s="29">
        <v>1</v>
      </c>
      <c r="E27" s="29">
        <v>0</v>
      </c>
      <c r="F27" s="29">
        <v>0.2</v>
      </c>
      <c r="G27" s="29">
        <v>0</v>
      </c>
      <c r="H27" s="29">
        <v>20.6</v>
      </c>
      <c r="I27" s="29">
        <v>86.48</v>
      </c>
      <c r="J27" s="30">
        <v>0</v>
      </c>
      <c r="K27" s="30">
        <v>0</v>
      </c>
      <c r="L27" s="30">
        <v>0</v>
      </c>
      <c r="M27" s="30">
        <v>0</v>
      </c>
      <c r="N27" s="30">
        <v>19.8</v>
      </c>
      <c r="O27" s="30">
        <v>0.4</v>
      </c>
      <c r="P27" s="30">
        <v>0.4</v>
      </c>
      <c r="Q27" s="30">
        <v>0</v>
      </c>
      <c r="R27" s="30">
        <v>0</v>
      </c>
      <c r="S27" s="30">
        <v>1</v>
      </c>
      <c r="T27" s="30">
        <v>0.6</v>
      </c>
      <c r="U27" s="30">
        <v>12</v>
      </c>
      <c r="V27" s="30">
        <v>240</v>
      </c>
      <c r="W27" s="30">
        <v>14</v>
      </c>
      <c r="X27" s="30">
        <v>8</v>
      </c>
      <c r="Y27" s="30">
        <v>14</v>
      </c>
      <c r="Z27" s="30">
        <v>2.8</v>
      </c>
      <c r="AA27" s="30">
        <v>0</v>
      </c>
      <c r="AB27" s="30">
        <v>0</v>
      </c>
      <c r="AC27" s="30">
        <v>0</v>
      </c>
      <c r="AD27" s="30">
        <v>0.2</v>
      </c>
      <c r="AE27" s="30">
        <v>0.02</v>
      </c>
      <c r="AF27" s="30">
        <v>0.02</v>
      </c>
      <c r="AG27" s="30">
        <v>0.2</v>
      </c>
      <c r="AH27" s="30">
        <v>0.4</v>
      </c>
      <c r="AI27" s="30">
        <v>4</v>
      </c>
      <c r="AJ27" s="30">
        <v>0.4</v>
      </c>
      <c r="AK27" s="30">
        <v>16</v>
      </c>
      <c r="AL27" s="30">
        <v>20</v>
      </c>
      <c r="AM27" s="30">
        <v>28</v>
      </c>
      <c r="AN27" s="30">
        <v>28</v>
      </c>
      <c r="AO27" s="30">
        <v>4</v>
      </c>
      <c r="AP27" s="30">
        <v>16</v>
      </c>
      <c r="AQ27" s="30">
        <v>4</v>
      </c>
      <c r="AR27" s="30">
        <v>14</v>
      </c>
      <c r="AS27" s="30">
        <v>26</v>
      </c>
      <c r="AT27" s="30">
        <v>16</v>
      </c>
      <c r="AU27" s="30">
        <v>116</v>
      </c>
      <c r="AV27" s="30">
        <v>10</v>
      </c>
      <c r="AW27" s="30">
        <v>22</v>
      </c>
      <c r="AX27" s="30">
        <v>64</v>
      </c>
      <c r="AY27" s="30">
        <v>0</v>
      </c>
      <c r="AZ27" s="30">
        <v>20</v>
      </c>
      <c r="BA27" s="30">
        <v>24</v>
      </c>
      <c r="BB27" s="30">
        <v>10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176.2</v>
      </c>
      <c r="CC27" s="29">
        <f>SUM($CC$25:$CC$26)</f>
        <v>11.23</v>
      </c>
      <c r="CD27" s="27">
        <f>$I$27/$I$47*100</f>
        <v>3.0255005475148424</v>
      </c>
      <c r="CE27" s="27">
        <v>0</v>
      </c>
      <c r="CG27" s="27">
        <v>3.6</v>
      </c>
      <c r="CH27" s="27">
        <v>3.6</v>
      </c>
      <c r="CI27" s="27">
        <v>3.6</v>
      </c>
      <c r="CJ27" s="27">
        <v>360</v>
      </c>
      <c r="CK27" s="27">
        <v>163.80000000000001</v>
      </c>
      <c r="CL27" s="27">
        <v>261.89999999999998</v>
      </c>
      <c r="CM27" s="27">
        <v>0.54</v>
      </c>
      <c r="CN27" s="27">
        <v>0.54</v>
      </c>
      <c r="CO27" s="27">
        <v>0.54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"357"</f>
        <v>357</v>
      </c>
      <c r="B30" s="24" t="s">
        <v>93</v>
      </c>
      <c r="C30" s="25" t="str">
        <f>"260"</f>
        <v>260</v>
      </c>
      <c r="D30" s="25">
        <v>32.42</v>
      </c>
      <c r="E30" s="25">
        <v>0.05</v>
      </c>
      <c r="F30" s="25">
        <v>8.1300000000000008</v>
      </c>
      <c r="G30" s="25">
        <v>0</v>
      </c>
      <c r="H30" s="25">
        <v>62.97</v>
      </c>
      <c r="I30" s="25">
        <v>655.96093105399996</v>
      </c>
      <c r="J30" s="26">
        <v>3.06</v>
      </c>
      <c r="K30" s="26">
        <v>1.1499999999999999</v>
      </c>
      <c r="L30" s="26">
        <v>0</v>
      </c>
      <c r="M30" s="26">
        <v>0</v>
      </c>
      <c r="N30" s="26">
        <v>61.14</v>
      </c>
      <c r="O30" s="26">
        <v>0</v>
      </c>
      <c r="P30" s="26">
        <v>1.83</v>
      </c>
      <c r="Q30" s="26">
        <v>0</v>
      </c>
      <c r="R30" s="26">
        <v>0</v>
      </c>
      <c r="S30" s="26">
        <v>72.38</v>
      </c>
      <c r="T30" s="26">
        <v>9.0299999999999994</v>
      </c>
      <c r="U30" s="26">
        <v>2781.21</v>
      </c>
      <c r="V30" s="26">
        <v>231.94</v>
      </c>
      <c r="W30" s="26">
        <v>162.79</v>
      </c>
      <c r="X30" s="26">
        <v>0.12</v>
      </c>
      <c r="Y30" s="26">
        <v>281.56</v>
      </c>
      <c r="Z30" s="26">
        <v>1.95</v>
      </c>
      <c r="AA30" s="26">
        <v>66.12</v>
      </c>
      <c r="AB30" s="26">
        <v>15.61</v>
      </c>
      <c r="AC30" s="26">
        <v>113.45</v>
      </c>
      <c r="AD30" s="26">
        <v>7.0000000000000007E-2</v>
      </c>
      <c r="AE30" s="26">
        <v>0.13</v>
      </c>
      <c r="AF30" s="26">
        <v>0.35</v>
      </c>
      <c r="AG30" s="26">
        <v>5.89</v>
      </c>
      <c r="AH30" s="26">
        <v>0.01</v>
      </c>
      <c r="AI30" s="26">
        <v>0.2</v>
      </c>
      <c r="AJ30" s="26">
        <v>0</v>
      </c>
      <c r="AK30" s="26">
        <v>2.57</v>
      </c>
      <c r="AL30" s="26">
        <v>2.5099999999999998</v>
      </c>
      <c r="AM30" s="26">
        <v>4.6399999999999997</v>
      </c>
      <c r="AN30" s="26">
        <v>2.75</v>
      </c>
      <c r="AO30" s="26">
        <v>1.04</v>
      </c>
      <c r="AP30" s="26">
        <v>2.87</v>
      </c>
      <c r="AQ30" s="26">
        <v>2.63</v>
      </c>
      <c r="AR30" s="26">
        <v>2.57</v>
      </c>
      <c r="AS30" s="26">
        <v>2.2000000000000002</v>
      </c>
      <c r="AT30" s="26">
        <v>1.59</v>
      </c>
      <c r="AU30" s="26">
        <v>3.48</v>
      </c>
      <c r="AV30" s="26">
        <v>2.14</v>
      </c>
      <c r="AW30" s="26">
        <v>1.47</v>
      </c>
      <c r="AX30" s="26">
        <v>8.68</v>
      </c>
      <c r="AY30" s="26">
        <v>0</v>
      </c>
      <c r="AZ30" s="26">
        <v>2.93</v>
      </c>
      <c r="BA30" s="26">
        <v>3.3</v>
      </c>
      <c r="BB30" s="26">
        <v>2.57</v>
      </c>
      <c r="BC30" s="26">
        <v>0.61</v>
      </c>
      <c r="BD30" s="26">
        <v>0.15</v>
      </c>
      <c r="BE30" s="26">
        <v>7.0000000000000007E-2</v>
      </c>
      <c r="BF30" s="26">
        <v>0.04</v>
      </c>
      <c r="BG30" s="26">
        <v>0.09</v>
      </c>
      <c r="BH30" s="26">
        <v>0.1</v>
      </c>
      <c r="BI30" s="26">
        <v>0.45</v>
      </c>
      <c r="BJ30" s="26">
        <v>0</v>
      </c>
      <c r="BK30" s="26">
        <v>1.26</v>
      </c>
      <c r="BL30" s="26">
        <v>0</v>
      </c>
      <c r="BM30" s="26">
        <v>0.39</v>
      </c>
      <c r="BN30" s="26">
        <v>0</v>
      </c>
      <c r="BO30" s="26">
        <v>0</v>
      </c>
      <c r="BP30" s="26">
        <v>0</v>
      </c>
      <c r="BQ30" s="26">
        <v>0.09</v>
      </c>
      <c r="BR30" s="26">
        <v>0.13</v>
      </c>
      <c r="BS30" s="26">
        <v>1.03</v>
      </c>
      <c r="BT30" s="26">
        <v>0</v>
      </c>
      <c r="BU30" s="26">
        <v>0</v>
      </c>
      <c r="BV30" s="26">
        <v>0.06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137.85</v>
      </c>
      <c r="CC30" s="25">
        <v>87.85</v>
      </c>
      <c r="CE30" s="23">
        <v>68.72</v>
      </c>
      <c r="CG30" s="23">
        <v>29</v>
      </c>
      <c r="CH30" s="23">
        <v>17.5</v>
      </c>
      <c r="CI30" s="23">
        <v>23.25</v>
      </c>
      <c r="CJ30" s="23">
        <v>3.08</v>
      </c>
      <c r="CK30" s="23">
        <v>3.08</v>
      </c>
      <c r="CL30" s="23">
        <v>3.08</v>
      </c>
      <c r="CM30" s="23">
        <v>36.520000000000003</v>
      </c>
      <c r="CN30" s="23">
        <v>36.520000000000003</v>
      </c>
      <c r="CO30" s="23">
        <v>36.520000000000003</v>
      </c>
      <c r="CP30" s="23">
        <v>0</v>
      </c>
      <c r="CQ30" s="23">
        <v>0.65</v>
      </c>
      <c r="CR30" s="23">
        <v>53.24</v>
      </c>
    </row>
    <row r="31" spans="1:96" s="23" customFormat="1">
      <c r="A31" s="23" t="str">
        <f>"1/6"</f>
        <v>1/6</v>
      </c>
      <c r="B31" s="24" t="s">
        <v>94</v>
      </c>
      <c r="C31" s="25" t="str">
        <f>"40"</f>
        <v>40</v>
      </c>
      <c r="D31" s="25">
        <v>5.08</v>
      </c>
      <c r="E31" s="25">
        <v>5.08</v>
      </c>
      <c r="F31" s="25">
        <v>4.5999999999999996</v>
      </c>
      <c r="G31" s="25">
        <v>0</v>
      </c>
      <c r="H31" s="25">
        <v>0.28000000000000003</v>
      </c>
      <c r="I31" s="25">
        <v>62.783999999999999</v>
      </c>
      <c r="J31" s="26">
        <v>1.2</v>
      </c>
      <c r="K31" s="26">
        <v>0</v>
      </c>
      <c r="L31" s="26">
        <v>0</v>
      </c>
      <c r="M31" s="26">
        <v>0</v>
      </c>
      <c r="N31" s="26">
        <v>0.28000000000000003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0.4</v>
      </c>
      <c r="U31" s="26">
        <v>53.6</v>
      </c>
      <c r="V31" s="26">
        <v>56</v>
      </c>
      <c r="W31" s="26">
        <v>22</v>
      </c>
      <c r="X31" s="26">
        <v>4.8</v>
      </c>
      <c r="Y31" s="26">
        <v>76.8</v>
      </c>
      <c r="Z31" s="26">
        <v>1</v>
      </c>
      <c r="AA31" s="26">
        <v>100</v>
      </c>
      <c r="AB31" s="26">
        <v>24</v>
      </c>
      <c r="AC31" s="26">
        <v>104</v>
      </c>
      <c r="AD31" s="26">
        <v>0.24</v>
      </c>
      <c r="AE31" s="26">
        <v>0.03</v>
      </c>
      <c r="AF31" s="26">
        <v>0.18</v>
      </c>
      <c r="AG31" s="26">
        <v>0.08</v>
      </c>
      <c r="AH31" s="26">
        <v>1.44</v>
      </c>
      <c r="AI31" s="26">
        <v>0</v>
      </c>
      <c r="AJ31" s="26">
        <v>0</v>
      </c>
      <c r="AK31" s="26">
        <v>308.8</v>
      </c>
      <c r="AL31" s="26">
        <v>238.8</v>
      </c>
      <c r="AM31" s="26">
        <v>432.4</v>
      </c>
      <c r="AN31" s="26">
        <v>361.2</v>
      </c>
      <c r="AO31" s="26">
        <v>169.6</v>
      </c>
      <c r="AP31" s="26">
        <v>244</v>
      </c>
      <c r="AQ31" s="26">
        <v>81.599999999999994</v>
      </c>
      <c r="AR31" s="26">
        <v>260.8</v>
      </c>
      <c r="AS31" s="26">
        <v>284</v>
      </c>
      <c r="AT31" s="26">
        <v>314.8</v>
      </c>
      <c r="AU31" s="26">
        <v>491.6</v>
      </c>
      <c r="AV31" s="26">
        <v>136</v>
      </c>
      <c r="AW31" s="26">
        <v>166.4</v>
      </c>
      <c r="AX31" s="26">
        <v>709.2</v>
      </c>
      <c r="AY31" s="26">
        <v>5.6</v>
      </c>
      <c r="AZ31" s="26">
        <v>158.4</v>
      </c>
      <c r="BA31" s="26">
        <v>371.2</v>
      </c>
      <c r="BB31" s="26">
        <v>190.4</v>
      </c>
      <c r="BC31" s="26">
        <v>117.2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29.64</v>
      </c>
      <c r="CC31" s="25">
        <v>14.85</v>
      </c>
      <c r="CE31" s="23">
        <v>104</v>
      </c>
      <c r="CG31" s="23">
        <v>5.65</v>
      </c>
      <c r="CH31" s="23">
        <v>4.75</v>
      </c>
      <c r="CI31" s="23">
        <v>5.2</v>
      </c>
      <c r="CJ31" s="23">
        <v>810</v>
      </c>
      <c r="CK31" s="23">
        <v>517.5</v>
      </c>
      <c r="CL31" s="23">
        <v>663.75</v>
      </c>
      <c r="CM31" s="23">
        <v>2.5</v>
      </c>
      <c r="CN31" s="23">
        <v>1.75</v>
      </c>
      <c r="CO31" s="23">
        <v>2.13</v>
      </c>
      <c r="CP31" s="23">
        <v>0</v>
      </c>
      <c r="CQ31" s="23">
        <v>0</v>
      </c>
      <c r="CR31" s="23">
        <v>9</v>
      </c>
    </row>
    <row r="32" spans="1:96" s="23" customFormat="1">
      <c r="A32" s="23" t="str">
        <f>"2"</f>
        <v>2</v>
      </c>
      <c r="B32" s="24" t="s">
        <v>95</v>
      </c>
      <c r="C32" s="25" t="str">
        <f>"50"</f>
        <v>50</v>
      </c>
      <c r="D32" s="25">
        <v>3.31</v>
      </c>
      <c r="E32" s="25">
        <v>0</v>
      </c>
      <c r="F32" s="25">
        <v>0.33</v>
      </c>
      <c r="G32" s="25">
        <v>0.33</v>
      </c>
      <c r="H32" s="25">
        <v>23.45</v>
      </c>
      <c r="I32" s="25">
        <v>111.95049999999999</v>
      </c>
      <c r="J32" s="26">
        <v>0</v>
      </c>
      <c r="K32" s="26">
        <v>0</v>
      </c>
      <c r="L32" s="26">
        <v>0</v>
      </c>
      <c r="M32" s="26">
        <v>0</v>
      </c>
      <c r="N32" s="26">
        <v>0.55000000000000004</v>
      </c>
      <c r="O32" s="26">
        <v>22.8</v>
      </c>
      <c r="P32" s="26">
        <v>0.1</v>
      </c>
      <c r="Q32" s="26">
        <v>0</v>
      </c>
      <c r="R32" s="26">
        <v>0</v>
      </c>
      <c r="S32" s="26">
        <v>0</v>
      </c>
      <c r="T32" s="26">
        <v>0.9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159.65</v>
      </c>
      <c r="AL32" s="26">
        <v>166.17</v>
      </c>
      <c r="AM32" s="26">
        <v>254.48</v>
      </c>
      <c r="AN32" s="26">
        <v>84.39</v>
      </c>
      <c r="AO32" s="26">
        <v>50.03</v>
      </c>
      <c r="AP32" s="26">
        <v>100.05</v>
      </c>
      <c r="AQ32" s="26">
        <v>37.85</v>
      </c>
      <c r="AR32" s="26">
        <v>180.96</v>
      </c>
      <c r="AS32" s="26">
        <v>112.23</v>
      </c>
      <c r="AT32" s="26">
        <v>156.6</v>
      </c>
      <c r="AU32" s="26">
        <v>129.19999999999999</v>
      </c>
      <c r="AV32" s="26">
        <v>67.86</v>
      </c>
      <c r="AW32" s="26">
        <v>120.06</v>
      </c>
      <c r="AX32" s="26">
        <v>1003.98</v>
      </c>
      <c r="AY32" s="26">
        <v>0</v>
      </c>
      <c r="AZ32" s="26">
        <v>327.12</v>
      </c>
      <c r="BA32" s="26">
        <v>142.25</v>
      </c>
      <c r="BB32" s="26">
        <v>94.4</v>
      </c>
      <c r="BC32" s="26">
        <v>74.819999999999993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0.04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0.14000000000000001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19.55</v>
      </c>
      <c r="CC32" s="25">
        <v>3.27</v>
      </c>
      <c r="CE32" s="23">
        <v>0</v>
      </c>
      <c r="CG32" s="23">
        <v>0</v>
      </c>
      <c r="CH32" s="23">
        <v>0</v>
      </c>
      <c r="CI32" s="23">
        <v>0</v>
      </c>
      <c r="CJ32" s="23">
        <v>601.62</v>
      </c>
      <c r="CK32" s="23">
        <v>231.78</v>
      </c>
      <c r="CL32" s="23">
        <v>416.7</v>
      </c>
      <c r="CM32" s="23">
        <v>4.8099999999999996</v>
      </c>
      <c r="CN32" s="23">
        <v>4.8099999999999996</v>
      </c>
      <c r="CO32" s="23">
        <v>4.8099999999999996</v>
      </c>
      <c r="CP32" s="23">
        <v>0</v>
      </c>
      <c r="CQ32" s="23">
        <v>0</v>
      </c>
      <c r="CR32" s="23">
        <v>2.73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1.19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0.72</v>
      </c>
    </row>
    <row r="34" spans="1:96" s="27" customFormat="1" ht="11.4">
      <c r="B34" s="28" t="s">
        <v>110</v>
      </c>
      <c r="C34" s="29"/>
      <c r="D34" s="29">
        <v>40.9</v>
      </c>
      <c r="E34" s="29">
        <v>5.13</v>
      </c>
      <c r="F34" s="29">
        <v>13.08</v>
      </c>
      <c r="G34" s="29">
        <v>0.35</v>
      </c>
      <c r="H34" s="29">
        <v>92.64</v>
      </c>
      <c r="I34" s="29">
        <v>853.79</v>
      </c>
      <c r="J34" s="30">
        <v>4.26</v>
      </c>
      <c r="K34" s="30">
        <v>1.1499999999999999</v>
      </c>
      <c r="L34" s="30">
        <v>0</v>
      </c>
      <c r="M34" s="30">
        <v>0</v>
      </c>
      <c r="N34" s="30">
        <v>67.86</v>
      </c>
      <c r="O34" s="30">
        <v>22.8</v>
      </c>
      <c r="P34" s="30">
        <v>1.98</v>
      </c>
      <c r="Q34" s="30">
        <v>0</v>
      </c>
      <c r="R34" s="30">
        <v>0</v>
      </c>
      <c r="S34" s="30">
        <v>72.38</v>
      </c>
      <c r="T34" s="30">
        <v>10.37</v>
      </c>
      <c r="U34" s="30">
        <v>2834.87</v>
      </c>
      <c r="V34" s="30">
        <v>288.12</v>
      </c>
      <c r="W34" s="30">
        <v>184.96</v>
      </c>
      <c r="X34" s="30">
        <v>4.92</v>
      </c>
      <c r="Y34" s="30">
        <v>358.36</v>
      </c>
      <c r="Z34" s="30">
        <v>2.97</v>
      </c>
      <c r="AA34" s="30">
        <v>166.12</v>
      </c>
      <c r="AB34" s="30">
        <v>39.61</v>
      </c>
      <c r="AC34" s="30">
        <v>217.45</v>
      </c>
      <c r="AD34" s="30">
        <v>0.31</v>
      </c>
      <c r="AE34" s="30">
        <v>0.16</v>
      </c>
      <c r="AF34" s="30">
        <v>0.53</v>
      </c>
      <c r="AG34" s="30">
        <v>5.97</v>
      </c>
      <c r="AH34" s="30">
        <v>1.45</v>
      </c>
      <c r="AI34" s="30">
        <v>0.2</v>
      </c>
      <c r="AJ34" s="30">
        <v>0</v>
      </c>
      <c r="AK34" s="30">
        <v>471.01</v>
      </c>
      <c r="AL34" s="30">
        <v>407.48</v>
      </c>
      <c r="AM34" s="30">
        <v>691.52</v>
      </c>
      <c r="AN34" s="30">
        <v>448.34</v>
      </c>
      <c r="AO34" s="30">
        <v>220.66</v>
      </c>
      <c r="AP34" s="30">
        <v>346.92</v>
      </c>
      <c r="AQ34" s="30">
        <v>122.07</v>
      </c>
      <c r="AR34" s="30">
        <v>444.33</v>
      </c>
      <c r="AS34" s="30">
        <v>398.43</v>
      </c>
      <c r="AT34" s="30">
        <v>472.99</v>
      </c>
      <c r="AU34" s="30">
        <v>624.28</v>
      </c>
      <c r="AV34" s="30">
        <v>206</v>
      </c>
      <c r="AW34" s="30">
        <v>287.93</v>
      </c>
      <c r="AX34" s="30">
        <v>1721.86</v>
      </c>
      <c r="AY34" s="30">
        <v>5.6</v>
      </c>
      <c r="AZ34" s="30">
        <v>488.45</v>
      </c>
      <c r="BA34" s="30">
        <v>516.74</v>
      </c>
      <c r="BB34" s="30">
        <v>287.36</v>
      </c>
      <c r="BC34" s="30">
        <v>192.63</v>
      </c>
      <c r="BD34" s="30">
        <v>0.15</v>
      </c>
      <c r="BE34" s="30">
        <v>7.0000000000000007E-2</v>
      </c>
      <c r="BF34" s="30">
        <v>0.04</v>
      </c>
      <c r="BG34" s="30">
        <v>0.09</v>
      </c>
      <c r="BH34" s="30">
        <v>0.1</v>
      </c>
      <c r="BI34" s="30">
        <v>0.45</v>
      </c>
      <c r="BJ34" s="30">
        <v>0</v>
      </c>
      <c r="BK34" s="30">
        <v>1.3</v>
      </c>
      <c r="BL34" s="30">
        <v>0</v>
      </c>
      <c r="BM34" s="30">
        <v>0.39</v>
      </c>
      <c r="BN34" s="30">
        <v>0</v>
      </c>
      <c r="BO34" s="30">
        <v>0</v>
      </c>
      <c r="BP34" s="30">
        <v>0</v>
      </c>
      <c r="BQ34" s="30">
        <v>0.09</v>
      </c>
      <c r="BR34" s="30">
        <v>0.14000000000000001</v>
      </c>
      <c r="BS34" s="30">
        <v>1.06</v>
      </c>
      <c r="BT34" s="30">
        <v>0</v>
      </c>
      <c r="BU34" s="30">
        <v>0</v>
      </c>
      <c r="BV34" s="30">
        <v>0.2</v>
      </c>
      <c r="BW34" s="30">
        <v>0.01</v>
      </c>
      <c r="BX34" s="30">
        <v>0</v>
      </c>
      <c r="BY34" s="30">
        <v>0</v>
      </c>
      <c r="BZ34" s="30">
        <v>0</v>
      </c>
      <c r="CA34" s="30">
        <v>0</v>
      </c>
      <c r="CB34" s="30">
        <v>387.09</v>
      </c>
      <c r="CC34" s="29">
        <f>SUM($CC$29:$CC$33)</f>
        <v>107.15999999999998</v>
      </c>
      <c r="CD34" s="27">
        <f>$I$34/$I$47*100</f>
        <v>29.869820911918332</v>
      </c>
      <c r="CE34" s="27">
        <v>172.72</v>
      </c>
      <c r="CG34" s="27">
        <v>35.25</v>
      </c>
      <c r="CH34" s="27">
        <v>22.85</v>
      </c>
      <c r="CI34" s="27">
        <v>29.05</v>
      </c>
      <c r="CJ34" s="27">
        <v>1474.7</v>
      </c>
      <c r="CK34" s="27">
        <v>776.96</v>
      </c>
      <c r="CL34" s="27">
        <v>1125.83</v>
      </c>
      <c r="CM34" s="27">
        <v>50.38</v>
      </c>
      <c r="CN34" s="27">
        <v>46.93</v>
      </c>
      <c r="CO34" s="27">
        <v>48.65</v>
      </c>
      <c r="CP34" s="27">
        <v>6</v>
      </c>
      <c r="CQ34" s="27">
        <v>0.65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"16/1"</f>
        <v>16/1</v>
      </c>
      <c r="B36" s="24" t="s">
        <v>99</v>
      </c>
      <c r="C36" s="25" t="str">
        <f>"100"</f>
        <v>100</v>
      </c>
      <c r="D36" s="25">
        <v>1.25</v>
      </c>
      <c r="E36" s="25">
        <v>0</v>
      </c>
      <c r="F36" s="25">
        <v>0.1</v>
      </c>
      <c r="G36" s="25">
        <v>0.1</v>
      </c>
      <c r="H36" s="25">
        <v>11.9</v>
      </c>
      <c r="I36" s="25">
        <v>47.846082666666639</v>
      </c>
      <c r="J36" s="26">
        <v>0</v>
      </c>
      <c r="K36" s="26">
        <v>0</v>
      </c>
      <c r="L36" s="26">
        <v>0</v>
      </c>
      <c r="M36" s="26">
        <v>0</v>
      </c>
      <c r="N36" s="26">
        <v>9.39</v>
      </c>
      <c r="O36" s="26">
        <v>0.19</v>
      </c>
      <c r="P36" s="26">
        <v>2.31</v>
      </c>
      <c r="Q36" s="26">
        <v>0</v>
      </c>
      <c r="R36" s="26">
        <v>0</v>
      </c>
      <c r="S36" s="26">
        <v>0.28999999999999998</v>
      </c>
      <c r="T36" s="26">
        <v>0.97</v>
      </c>
      <c r="U36" s="26">
        <v>20.27</v>
      </c>
      <c r="V36" s="26">
        <v>192.82</v>
      </c>
      <c r="W36" s="26">
        <v>26.11</v>
      </c>
      <c r="X36" s="26">
        <v>36.619999999999997</v>
      </c>
      <c r="Y36" s="26">
        <v>53</v>
      </c>
      <c r="Z36" s="26">
        <v>0.68</v>
      </c>
      <c r="AA36" s="26">
        <v>0</v>
      </c>
      <c r="AB36" s="26">
        <v>11564</v>
      </c>
      <c r="AC36" s="26">
        <v>1966.67</v>
      </c>
      <c r="AD36" s="26">
        <v>0.39</v>
      </c>
      <c r="AE36" s="26">
        <v>0.06</v>
      </c>
      <c r="AF36" s="26">
        <v>7.0000000000000007E-2</v>
      </c>
      <c r="AG36" s="26">
        <v>0.96</v>
      </c>
      <c r="AH36" s="26">
        <v>1.08</v>
      </c>
      <c r="AI36" s="26">
        <v>4.82</v>
      </c>
      <c r="AJ36" s="26">
        <v>0</v>
      </c>
      <c r="AK36" s="26">
        <v>41.44</v>
      </c>
      <c r="AL36" s="26">
        <v>33.729999999999997</v>
      </c>
      <c r="AM36" s="26">
        <v>42.4</v>
      </c>
      <c r="AN36" s="26">
        <v>36.619999999999997</v>
      </c>
      <c r="AO36" s="26">
        <v>8.67</v>
      </c>
      <c r="AP36" s="26">
        <v>30.84</v>
      </c>
      <c r="AQ36" s="26">
        <v>7.71</v>
      </c>
      <c r="AR36" s="26">
        <v>29.87</v>
      </c>
      <c r="AS36" s="26">
        <v>46.26</v>
      </c>
      <c r="AT36" s="26">
        <v>39.51</v>
      </c>
      <c r="AU36" s="26">
        <v>130.1</v>
      </c>
      <c r="AV36" s="26">
        <v>13.49</v>
      </c>
      <c r="AW36" s="26">
        <v>27.95</v>
      </c>
      <c r="AX36" s="26">
        <v>226.46</v>
      </c>
      <c r="AY36" s="26">
        <v>0</v>
      </c>
      <c r="AZ36" s="26">
        <v>28.91</v>
      </c>
      <c r="BA36" s="26">
        <v>31.8</v>
      </c>
      <c r="BB36" s="26">
        <v>17.350000000000001</v>
      </c>
      <c r="BC36" s="26">
        <v>11.56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86.54</v>
      </c>
      <c r="CC36" s="25">
        <v>13.53</v>
      </c>
      <c r="CE36" s="23">
        <v>1927.33</v>
      </c>
      <c r="CG36" s="23">
        <v>2.98</v>
      </c>
      <c r="CH36" s="23">
        <v>2.98</v>
      </c>
      <c r="CI36" s="23">
        <v>2.98</v>
      </c>
      <c r="CJ36" s="23">
        <v>512.98</v>
      </c>
      <c r="CK36" s="23">
        <v>120.7</v>
      </c>
      <c r="CL36" s="23">
        <v>316.83999999999997</v>
      </c>
      <c r="CM36" s="23">
        <v>2.06</v>
      </c>
      <c r="CN36" s="23">
        <v>1.23</v>
      </c>
      <c r="CO36" s="23">
        <v>1.64</v>
      </c>
      <c r="CP36" s="23">
        <v>3</v>
      </c>
      <c r="CQ36" s="23">
        <v>0</v>
      </c>
      <c r="CR36" s="23">
        <v>8.1999999999999993</v>
      </c>
    </row>
    <row r="37" spans="1:96" s="23" customFormat="1">
      <c r="A37" s="23" t="str">
        <f>"6/2"</f>
        <v>6/2</v>
      </c>
      <c r="B37" s="24" t="s">
        <v>100</v>
      </c>
      <c r="C37" s="25" t="str">
        <f>"250"</f>
        <v>250</v>
      </c>
      <c r="D37" s="25">
        <v>1.83</v>
      </c>
      <c r="E37" s="25">
        <v>0</v>
      </c>
      <c r="F37" s="25">
        <v>3.01</v>
      </c>
      <c r="G37" s="25">
        <v>2.68</v>
      </c>
      <c r="H37" s="25">
        <v>9.27</v>
      </c>
      <c r="I37" s="25">
        <v>68.492397499999996</v>
      </c>
      <c r="J37" s="26">
        <v>0.79</v>
      </c>
      <c r="K37" s="26">
        <v>1.63</v>
      </c>
      <c r="L37" s="26">
        <v>0</v>
      </c>
      <c r="M37" s="26">
        <v>0</v>
      </c>
      <c r="N37" s="26">
        <v>3.99</v>
      </c>
      <c r="O37" s="26">
        <v>3.5</v>
      </c>
      <c r="P37" s="26">
        <v>1.78</v>
      </c>
      <c r="Q37" s="26">
        <v>0</v>
      </c>
      <c r="R37" s="26">
        <v>0</v>
      </c>
      <c r="S37" s="26">
        <v>0.32</v>
      </c>
      <c r="T37" s="26">
        <v>1.89</v>
      </c>
      <c r="U37" s="26">
        <v>401.63</v>
      </c>
      <c r="V37" s="26">
        <v>321.54000000000002</v>
      </c>
      <c r="W37" s="26">
        <v>39.270000000000003</v>
      </c>
      <c r="X37" s="26">
        <v>19.239999999999998</v>
      </c>
      <c r="Y37" s="26">
        <v>40</v>
      </c>
      <c r="Z37" s="26">
        <v>0.65</v>
      </c>
      <c r="AA37" s="26">
        <v>3</v>
      </c>
      <c r="AB37" s="26">
        <v>1455.6</v>
      </c>
      <c r="AC37" s="26">
        <v>307.98</v>
      </c>
      <c r="AD37" s="26">
        <v>1.26</v>
      </c>
      <c r="AE37" s="26">
        <v>0.04</v>
      </c>
      <c r="AF37" s="26">
        <v>0.05</v>
      </c>
      <c r="AG37" s="26">
        <v>0.73</v>
      </c>
      <c r="AH37" s="26">
        <v>1.21</v>
      </c>
      <c r="AI37" s="26">
        <v>13.56</v>
      </c>
      <c r="AJ37" s="26">
        <v>0</v>
      </c>
      <c r="AK37" s="26">
        <v>94.66</v>
      </c>
      <c r="AL37" s="26">
        <v>80.459999999999994</v>
      </c>
      <c r="AM37" s="26">
        <v>133.43</v>
      </c>
      <c r="AN37" s="26">
        <v>133.88</v>
      </c>
      <c r="AO37" s="26">
        <v>40.75</v>
      </c>
      <c r="AP37" s="26">
        <v>80.72</v>
      </c>
      <c r="AQ37" s="26">
        <v>22.42</v>
      </c>
      <c r="AR37" s="26">
        <v>84.65</v>
      </c>
      <c r="AS37" s="26">
        <v>116.3</v>
      </c>
      <c r="AT37" s="26">
        <v>144.22</v>
      </c>
      <c r="AU37" s="26">
        <v>226.02</v>
      </c>
      <c r="AV37" s="26">
        <v>55.46</v>
      </c>
      <c r="AW37" s="26">
        <v>87.68</v>
      </c>
      <c r="AX37" s="26">
        <v>401.97</v>
      </c>
      <c r="AY37" s="26">
        <v>0</v>
      </c>
      <c r="AZ37" s="26">
        <v>86.32</v>
      </c>
      <c r="BA37" s="26">
        <v>87.11</v>
      </c>
      <c r="BB37" s="26">
        <v>71.819999999999993</v>
      </c>
      <c r="BC37" s="26">
        <v>30.41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0.15</v>
      </c>
      <c r="BL37" s="26">
        <v>0</v>
      </c>
      <c r="BM37" s="26">
        <v>0.09</v>
      </c>
      <c r="BN37" s="26">
        <v>0.01</v>
      </c>
      <c r="BO37" s="26">
        <v>0.02</v>
      </c>
      <c r="BP37" s="26">
        <v>0</v>
      </c>
      <c r="BQ37" s="26">
        <v>0</v>
      </c>
      <c r="BR37" s="26">
        <v>0</v>
      </c>
      <c r="BS37" s="26">
        <v>0.56000000000000005</v>
      </c>
      <c r="BT37" s="26">
        <v>0</v>
      </c>
      <c r="BU37" s="26">
        <v>0</v>
      </c>
      <c r="BV37" s="26">
        <v>1.5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293.23</v>
      </c>
      <c r="CC37" s="25">
        <v>12.13</v>
      </c>
      <c r="CE37" s="23">
        <v>245.6</v>
      </c>
      <c r="CG37" s="23">
        <v>41.16</v>
      </c>
      <c r="CH37" s="23">
        <v>22.1</v>
      </c>
      <c r="CI37" s="23">
        <v>31.63</v>
      </c>
      <c r="CJ37" s="23">
        <v>933.66</v>
      </c>
      <c r="CK37" s="23">
        <v>334.78</v>
      </c>
      <c r="CL37" s="23">
        <v>634.22</v>
      </c>
      <c r="CM37" s="23">
        <v>46.29</v>
      </c>
      <c r="CN37" s="23">
        <v>28.79</v>
      </c>
      <c r="CO37" s="23">
        <v>37.54</v>
      </c>
      <c r="CP37" s="23">
        <v>0</v>
      </c>
      <c r="CQ37" s="23">
        <v>1</v>
      </c>
      <c r="CR37" s="23">
        <v>7.35</v>
      </c>
    </row>
    <row r="38" spans="1:96" s="23" customFormat="1">
      <c r="A38" s="23" t="str">
        <f>"32/3"</f>
        <v>32/3</v>
      </c>
      <c r="B38" s="24" t="s">
        <v>101</v>
      </c>
      <c r="C38" s="25" t="str">
        <f>"200"</f>
        <v>200</v>
      </c>
      <c r="D38" s="25">
        <v>3.34</v>
      </c>
      <c r="E38" s="25">
        <v>0</v>
      </c>
      <c r="F38" s="25">
        <v>5.3</v>
      </c>
      <c r="G38" s="25">
        <v>5.3</v>
      </c>
      <c r="H38" s="25">
        <v>23.13</v>
      </c>
      <c r="I38" s="25">
        <v>147.20033857999999</v>
      </c>
      <c r="J38" s="26">
        <v>0.7</v>
      </c>
      <c r="K38" s="26">
        <v>3.25</v>
      </c>
      <c r="L38" s="26">
        <v>0</v>
      </c>
      <c r="M38" s="26">
        <v>0</v>
      </c>
      <c r="N38" s="26">
        <v>8.1999999999999993</v>
      </c>
      <c r="O38" s="26">
        <v>11.27</v>
      </c>
      <c r="P38" s="26">
        <v>3.65</v>
      </c>
      <c r="Q38" s="26">
        <v>0</v>
      </c>
      <c r="R38" s="26">
        <v>0</v>
      </c>
      <c r="S38" s="26">
        <v>0.48</v>
      </c>
      <c r="T38" s="26">
        <v>2.82</v>
      </c>
      <c r="U38" s="26">
        <v>405.46</v>
      </c>
      <c r="V38" s="26">
        <v>643.6</v>
      </c>
      <c r="W38" s="26">
        <v>50.79</v>
      </c>
      <c r="X38" s="26">
        <v>45.81</v>
      </c>
      <c r="Y38" s="26">
        <v>90.97</v>
      </c>
      <c r="Z38" s="26">
        <v>1.43</v>
      </c>
      <c r="AA38" s="26">
        <v>0</v>
      </c>
      <c r="AB38" s="26">
        <v>6682.5</v>
      </c>
      <c r="AC38" s="26">
        <v>1263.1500000000001</v>
      </c>
      <c r="AD38" s="26">
        <v>2.64</v>
      </c>
      <c r="AE38" s="26">
        <v>0.12</v>
      </c>
      <c r="AF38" s="26">
        <v>0.1</v>
      </c>
      <c r="AG38" s="26">
        <v>1.53</v>
      </c>
      <c r="AH38" s="26">
        <v>2.4</v>
      </c>
      <c r="AI38" s="26">
        <v>14.15</v>
      </c>
      <c r="AJ38" s="26">
        <v>0</v>
      </c>
      <c r="AK38" s="26">
        <v>78.67</v>
      </c>
      <c r="AL38" s="26">
        <v>79</v>
      </c>
      <c r="AM38" s="26">
        <v>107.22</v>
      </c>
      <c r="AN38" s="26">
        <v>92.71</v>
      </c>
      <c r="AO38" s="26">
        <v>24.94</v>
      </c>
      <c r="AP38" s="26">
        <v>71.760000000000005</v>
      </c>
      <c r="AQ38" s="26">
        <v>24.46</v>
      </c>
      <c r="AR38" s="26">
        <v>81.540000000000006</v>
      </c>
      <c r="AS38" s="26">
        <v>103.8</v>
      </c>
      <c r="AT38" s="26">
        <v>172</v>
      </c>
      <c r="AU38" s="26">
        <v>204.83</v>
      </c>
      <c r="AV38" s="26">
        <v>34.299999999999997</v>
      </c>
      <c r="AW38" s="26">
        <v>72.459999999999994</v>
      </c>
      <c r="AX38" s="26">
        <v>481.2</v>
      </c>
      <c r="AY38" s="26">
        <v>0</v>
      </c>
      <c r="AZ38" s="26">
        <v>88.64</v>
      </c>
      <c r="BA38" s="26">
        <v>75.03</v>
      </c>
      <c r="BB38" s="26">
        <v>56.99</v>
      </c>
      <c r="BC38" s="26">
        <v>29.27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0.21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1.27</v>
      </c>
      <c r="BT38" s="26">
        <v>0</v>
      </c>
      <c r="BU38" s="26">
        <v>0</v>
      </c>
      <c r="BV38" s="26">
        <v>2.96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218.6</v>
      </c>
      <c r="CC38" s="25">
        <v>19.989999999999998</v>
      </c>
      <c r="CE38" s="23">
        <v>1113.75</v>
      </c>
      <c r="CG38" s="23">
        <v>41.27</v>
      </c>
      <c r="CH38" s="23">
        <v>23.23</v>
      </c>
      <c r="CI38" s="23">
        <v>32.25</v>
      </c>
      <c r="CJ38" s="23">
        <v>1164.6600000000001</v>
      </c>
      <c r="CK38" s="23">
        <v>442.9</v>
      </c>
      <c r="CL38" s="23">
        <v>803.78</v>
      </c>
      <c r="CM38" s="23">
        <v>28.55</v>
      </c>
      <c r="CN38" s="23">
        <v>14.69</v>
      </c>
      <c r="CO38" s="23">
        <v>21.64</v>
      </c>
      <c r="CP38" s="23">
        <v>0</v>
      </c>
      <c r="CQ38" s="23">
        <v>1</v>
      </c>
      <c r="CR38" s="23">
        <v>12.12</v>
      </c>
    </row>
    <row r="39" spans="1:96" s="23" customFormat="1">
      <c r="A39" s="23" t="str">
        <f>"16/10"</f>
        <v>16/10</v>
      </c>
      <c r="B39" s="24" t="s">
        <v>102</v>
      </c>
      <c r="C39" s="25" t="str">
        <f>"100"</f>
        <v>100</v>
      </c>
      <c r="D39" s="25">
        <v>12.5</v>
      </c>
      <c r="E39" s="25">
        <v>11.61</v>
      </c>
      <c r="F39" s="25">
        <v>14.48</v>
      </c>
      <c r="G39" s="25">
        <v>1.89</v>
      </c>
      <c r="H39" s="25">
        <v>6.2</v>
      </c>
      <c r="I39" s="25">
        <v>205.42482222222264</v>
      </c>
      <c r="J39" s="26">
        <v>4.54</v>
      </c>
      <c r="K39" s="26">
        <v>1.44</v>
      </c>
      <c r="L39" s="26">
        <v>0</v>
      </c>
      <c r="M39" s="26">
        <v>0</v>
      </c>
      <c r="N39" s="26">
        <v>0.91</v>
      </c>
      <c r="O39" s="26">
        <v>5.07</v>
      </c>
      <c r="P39" s="26">
        <v>0.22</v>
      </c>
      <c r="Q39" s="26">
        <v>0</v>
      </c>
      <c r="R39" s="26">
        <v>0</v>
      </c>
      <c r="S39" s="26">
        <v>0.12</v>
      </c>
      <c r="T39" s="26">
        <v>1.61</v>
      </c>
      <c r="U39" s="26">
        <v>67.97</v>
      </c>
      <c r="V39" s="26">
        <v>52.96</v>
      </c>
      <c r="W39" s="26">
        <v>31.51</v>
      </c>
      <c r="X39" s="26">
        <v>4.75</v>
      </c>
      <c r="Y39" s="26">
        <v>62.19</v>
      </c>
      <c r="Z39" s="26">
        <v>0.82</v>
      </c>
      <c r="AA39" s="26">
        <v>43.59</v>
      </c>
      <c r="AB39" s="26">
        <v>18.78</v>
      </c>
      <c r="AC39" s="26">
        <v>82.48</v>
      </c>
      <c r="AD39" s="26">
        <v>1.41</v>
      </c>
      <c r="AE39" s="26">
        <v>0.02</v>
      </c>
      <c r="AF39" s="26">
        <v>0.08</v>
      </c>
      <c r="AG39" s="26">
        <v>3</v>
      </c>
      <c r="AH39" s="26">
        <v>9.1199999999999992</v>
      </c>
      <c r="AI39" s="26">
        <v>0.03</v>
      </c>
      <c r="AJ39" s="26">
        <v>0</v>
      </c>
      <c r="AK39" s="26">
        <v>747.76</v>
      </c>
      <c r="AL39" s="26">
        <v>758.41</v>
      </c>
      <c r="AM39" s="26">
        <v>1144.23</v>
      </c>
      <c r="AN39" s="26">
        <v>1273.77</v>
      </c>
      <c r="AO39" s="26">
        <v>353.08</v>
      </c>
      <c r="AP39" s="26">
        <v>643.79</v>
      </c>
      <c r="AQ39" s="26">
        <v>52.11</v>
      </c>
      <c r="AR39" s="26">
        <v>672.34</v>
      </c>
      <c r="AS39" s="26">
        <v>126.42</v>
      </c>
      <c r="AT39" s="26">
        <v>148.15</v>
      </c>
      <c r="AU39" s="26">
        <v>214.71</v>
      </c>
      <c r="AV39" s="26">
        <v>376.88</v>
      </c>
      <c r="AW39" s="26">
        <v>86.16</v>
      </c>
      <c r="AX39" s="26">
        <v>558.49</v>
      </c>
      <c r="AY39" s="26">
        <v>0.84</v>
      </c>
      <c r="AZ39" s="26">
        <v>184.8</v>
      </c>
      <c r="BA39" s="26">
        <v>176.79</v>
      </c>
      <c r="BB39" s="26">
        <v>474.83</v>
      </c>
      <c r="BC39" s="26">
        <v>181.93</v>
      </c>
      <c r="BD39" s="26">
        <v>0</v>
      </c>
      <c r="BE39" s="26">
        <v>0</v>
      </c>
      <c r="BF39" s="26">
        <v>0.01</v>
      </c>
      <c r="BG39" s="26">
        <v>0.04</v>
      </c>
      <c r="BH39" s="26">
        <v>0.03</v>
      </c>
      <c r="BI39" s="26">
        <v>7.0000000000000007E-2</v>
      </c>
      <c r="BJ39" s="26">
        <v>0.01</v>
      </c>
      <c r="BK39" s="26">
        <v>0.31</v>
      </c>
      <c r="BL39" s="26">
        <v>0.01</v>
      </c>
      <c r="BM39" s="26">
        <v>0.18</v>
      </c>
      <c r="BN39" s="26">
        <v>0.01</v>
      </c>
      <c r="BO39" s="26">
        <v>0.01</v>
      </c>
      <c r="BP39" s="26">
        <v>0</v>
      </c>
      <c r="BQ39" s="26">
        <v>0.01</v>
      </c>
      <c r="BR39" s="26">
        <v>0.02</v>
      </c>
      <c r="BS39" s="26">
        <v>0.64</v>
      </c>
      <c r="BT39" s="26">
        <v>0</v>
      </c>
      <c r="BU39" s="26">
        <v>0</v>
      </c>
      <c r="BV39" s="26">
        <v>1.1200000000000001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77.150000000000006</v>
      </c>
      <c r="CC39" s="25">
        <v>48.59</v>
      </c>
      <c r="CE39" s="23">
        <v>46.72</v>
      </c>
      <c r="CG39" s="23">
        <v>15.22</v>
      </c>
      <c r="CH39" s="23">
        <v>8.34</v>
      </c>
      <c r="CI39" s="23">
        <v>11.78</v>
      </c>
      <c r="CJ39" s="23">
        <v>424.33</v>
      </c>
      <c r="CK39" s="23">
        <v>207.84</v>
      </c>
      <c r="CL39" s="23">
        <v>316.08999999999997</v>
      </c>
      <c r="CM39" s="23">
        <v>3.45</v>
      </c>
      <c r="CN39" s="23">
        <v>2.6</v>
      </c>
      <c r="CO39" s="23">
        <v>3.03</v>
      </c>
      <c r="CP39" s="23">
        <v>0</v>
      </c>
      <c r="CQ39" s="23">
        <v>0.56000000000000005</v>
      </c>
      <c r="CR39" s="23">
        <v>29.61</v>
      </c>
    </row>
    <row r="40" spans="1:96" s="23" customFormat="1">
      <c r="A40" s="23" t="str">
        <f>"2"</f>
        <v>2</v>
      </c>
      <c r="B40" s="24" t="s">
        <v>95</v>
      </c>
      <c r="C40" s="25" t="str">
        <f>"29,9"</f>
        <v>29,9</v>
      </c>
      <c r="D40" s="25">
        <v>1.98</v>
      </c>
      <c r="E40" s="25">
        <v>0</v>
      </c>
      <c r="F40" s="25">
        <v>0.2</v>
      </c>
      <c r="G40" s="25">
        <v>0.2</v>
      </c>
      <c r="H40" s="25">
        <v>14.02</v>
      </c>
      <c r="I40" s="25">
        <v>66.946399</v>
      </c>
      <c r="J40" s="26">
        <v>0</v>
      </c>
      <c r="K40" s="26">
        <v>0</v>
      </c>
      <c r="L40" s="26">
        <v>0</v>
      </c>
      <c r="M40" s="26">
        <v>0</v>
      </c>
      <c r="N40" s="26">
        <v>0.33</v>
      </c>
      <c r="O40" s="26">
        <v>13.63</v>
      </c>
      <c r="P40" s="26">
        <v>0.06</v>
      </c>
      <c r="Q40" s="26">
        <v>0</v>
      </c>
      <c r="R40" s="26">
        <v>0</v>
      </c>
      <c r="S40" s="26">
        <v>0</v>
      </c>
      <c r="T40" s="26">
        <v>0.54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95.47</v>
      </c>
      <c r="AL40" s="26">
        <v>99.37</v>
      </c>
      <c r="AM40" s="26">
        <v>152.18</v>
      </c>
      <c r="AN40" s="26">
        <v>50.47</v>
      </c>
      <c r="AO40" s="26">
        <v>29.91</v>
      </c>
      <c r="AP40" s="26">
        <v>59.83</v>
      </c>
      <c r="AQ40" s="26">
        <v>22.63</v>
      </c>
      <c r="AR40" s="26">
        <v>108.21</v>
      </c>
      <c r="AS40" s="26">
        <v>67.11</v>
      </c>
      <c r="AT40" s="26">
        <v>93.65</v>
      </c>
      <c r="AU40" s="26">
        <v>77.260000000000005</v>
      </c>
      <c r="AV40" s="26">
        <v>40.58</v>
      </c>
      <c r="AW40" s="26">
        <v>71.8</v>
      </c>
      <c r="AX40" s="26">
        <v>600.38</v>
      </c>
      <c r="AY40" s="26">
        <v>0</v>
      </c>
      <c r="AZ40" s="26">
        <v>195.62</v>
      </c>
      <c r="BA40" s="26">
        <v>85.06</v>
      </c>
      <c r="BB40" s="26">
        <v>56.45</v>
      </c>
      <c r="BC40" s="26">
        <v>44.74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0.02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11.69</v>
      </c>
      <c r="CC40" s="25">
        <v>1.96</v>
      </c>
      <c r="CE40" s="23">
        <v>0</v>
      </c>
      <c r="CG40" s="23">
        <v>0</v>
      </c>
      <c r="CH40" s="23">
        <v>0</v>
      </c>
      <c r="CI40" s="23">
        <v>0</v>
      </c>
      <c r="CJ40" s="23">
        <v>615.65</v>
      </c>
      <c r="CK40" s="23">
        <v>237.19</v>
      </c>
      <c r="CL40" s="23">
        <v>426.42</v>
      </c>
      <c r="CM40" s="23">
        <v>4.93</v>
      </c>
      <c r="CN40" s="23">
        <v>4.93</v>
      </c>
      <c r="CO40" s="23">
        <v>4.93</v>
      </c>
      <c r="CP40" s="23">
        <v>0</v>
      </c>
      <c r="CQ40" s="23">
        <v>0</v>
      </c>
      <c r="CR40" s="23">
        <v>1.63</v>
      </c>
    </row>
    <row r="41" spans="1:96" s="23" customFormat="1">
      <c r="A41" s="23" t="str">
        <f>"3"</f>
        <v>3</v>
      </c>
      <c r="B41" s="24" t="s">
        <v>103</v>
      </c>
      <c r="C41" s="25" t="str">
        <f>"20"</f>
        <v>20</v>
      </c>
      <c r="D41" s="25">
        <v>1.32</v>
      </c>
      <c r="E41" s="25">
        <v>0</v>
      </c>
      <c r="F41" s="25">
        <v>0.24</v>
      </c>
      <c r="G41" s="25">
        <v>0.24</v>
      </c>
      <c r="H41" s="25">
        <v>8.34</v>
      </c>
      <c r="I41" s="25">
        <v>38.676000000000002</v>
      </c>
      <c r="J41" s="26">
        <v>0.04</v>
      </c>
      <c r="K41" s="26">
        <v>0</v>
      </c>
      <c r="L41" s="26">
        <v>0</v>
      </c>
      <c r="M41" s="26">
        <v>0</v>
      </c>
      <c r="N41" s="26">
        <v>0.24</v>
      </c>
      <c r="O41" s="26">
        <v>6.44</v>
      </c>
      <c r="P41" s="26">
        <v>1.66</v>
      </c>
      <c r="Q41" s="26">
        <v>0</v>
      </c>
      <c r="R41" s="26">
        <v>0</v>
      </c>
      <c r="S41" s="26">
        <v>0.2</v>
      </c>
      <c r="T41" s="26">
        <v>0.5</v>
      </c>
      <c r="U41" s="26">
        <v>122</v>
      </c>
      <c r="V41" s="26">
        <v>49</v>
      </c>
      <c r="W41" s="26">
        <v>7</v>
      </c>
      <c r="X41" s="26">
        <v>9.4</v>
      </c>
      <c r="Y41" s="26">
        <v>31.6</v>
      </c>
      <c r="Z41" s="26">
        <v>0.78</v>
      </c>
      <c r="AA41" s="26">
        <v>0</v>
      </c>
      <c r="AB41" s="26">
        <v>1</v>
      </c>
      <c r="AC41" s="26">
        <v>0.2</v>
      </c>
      <c r="AD41" s="26">
        <v>0.28000000000000003</v>
      </c>
      <c r="AE41" s="26">
        <v>0.04</v>
      </c>
      <c r="AF41" s="26">
        <v>0.02</v>
      </c>
      <c r="AG41" s="26">
        <v>0.14000000000000001</v>
      </c>
      <c r="AH41" s="26">
        <v>0.4</v>
      </c>
      <c r="AI41" s="26">
        <v>0</v>
      </c>
      <c r="AJ41" s="26">
        <v>0</v>
      </c>
      <c r="AK41" s="26">
        <v>0</v>
      </c>
      <c r="AL41" s="26">
        <v>0</v>
      </c>
      <c r="AM41" s="26">
        <v>85.4</v>
      </c>
      <c r="AN41" s="26">
        <v>44.6</v>
      </c>
      <c r="AO41" s="26">
        <v>18.600000000000001</v>
      </c>
      <c r="AP41" s="26">
        <v>39.6</v>
      </c>
      <c r="AQ41" s="26">
        <v>16</v>
      </c>
      <c r="AR41" s="26">
        <v>74.2</v>
      </c>
      <c r="AS41" s="26">
        <v>59.4</v>
      </c>
      <c r="AT41" s="26">
        <v>58.2</v>
      </c>
      <c r="AU41" s="26">
        <v>92.8</v>
      </c>
      <c r="AV41" s="26">
        <v>24.8</v>
      </c>
      <c r="AW41" s="26">
        <v>62</v>
      </c>
      <c r="AX41" s="26">
        <v>305.8</v>
      </c>
      <c r="AY41" s="26">
        <v>0</v>
      </c>
      <c r="AZ41" s="26">
        <v>105.2</v>
      </c>
      <c r="BA41" s="26">
        <v>58.2</v>
      </c>
      <c r="BB41" s="26">
        <v>36</v>
      </c>
      <c r="BC41" s="26">
        <v>26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9.4</v>
      </c>
      <c r="CC41" s="25">
        <v>1.27</v>
      </c>
      <c r="CE41" s="23">
        <v>0.17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1.06</v>
      </c>
    </row>
    <row r="42" spans="1:96" s="19" customFormat="1">
      <c r="A42" s="19" t="str">
        <f>"648"</f>
        <v>648</v>
      </c>
      <c r="B42" s="20" t="s">
        <v>104</v>
      </c>
      <c r="C42" s="21" t="str">
        <f>"200"</f>
        <v>200</v>
      </c>
      <c r="D42" s="21">
        <v>7.0000000000000007E-2</v>
      </c>
      <c r="E42" s="21">
        <v>0</v>
      </c>
      <c r="F42" s="21">
        <v>0</v>
      </c>
      <c r="G42" s="21">
        <v>0</v>
      </c>
      <c r="H42" s="21">
        <v>4.54</v>
      </c>
      <c r="I42" s="21">
        <v>17.526140000000002</v>
      </c>
      <c r="J42" s="22">
        <v>0</v>
      </c>
      <c r="K42" s="22">
        <v>0</v>
      </c>
      <c r="L42" s="22">
        <v>0</v>
      </c>
      <c r="M42" s="22">
        <v>0</v>
      </c>
      <c r="N42" s="22">
        <v>4.54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0.01</v>
      </c>
      <c r="U42" s="22">
        <v>0.05</v>
      </c>
      <c r="V42" s="22">
        <v>0.13</v>
      </c>
      <c r="W42" s="22">
        <v>0.13</v>
      </c>
      <c r="X42" s="22">
        <v>0</v>
      </c>
      <c r="Y42" s="22">
        <v>0</v>
      </c>
      <c r="Z42" s="22">
        <v>0.01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0.09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190.01</v>
      </c>
      <c r="CC42" s="21">
        <v>4.1399999999999997</v>
      </c>
      <c r="CE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5</v>
      </c>
      <c r="CQ42" s="19">
        <v>0</v>
      </c>
      <c r="CR42" s="19">
        <v>2.5099999999999998</v>
      </c>
    </row>
    <row r="43" spans="1:96" s="27" customFormat="1" ht="11.4">
      <c r="B43" s="28" t="s">
        <v>112</v>
      </c>
      <c r="C43" s="29"/>
      <c r="D43" s="29">
        <v>22.29</v>
      </c>
      <c r="E43" s="29">
        <v>11.61</v>
      </c>
      <c r="F43" s="29">
        <v>23.33</v>
      </c>
      <c r="G43" s="29">
        <v>10.4</v>
      </c>
      <c r="H43" s="29">
        <v>77.400000000000006</v>
      </c>
      <c r="I43" s="29">
        <v>592.11</v>
      </c>
      <c r="J43" s="30">
        <v>6.06</v>
      </c>
      <c r="K43" s="30">
        <v>6.32</v>
      </c>
      <c r="L43" s="30">
        <v>0</v>
      </c>
      <c r="M43" s="30">
        <v>0</v>
      </c>
      <c r="N43" s="30">
        <v>27.6</v>
      </c>
      <c r="O43" s="30">
        <v>40.11</v>
      </c>
      <c r="P43" s="30">
        <v>9.69</v>
      </c>
      <c r="Q43" s="30">
        <v>0</v>
      </c>
      <c r="R43" s="30">
        <v>0</v>
      </c>
      <c r="S43" s="30">
        <v>1.41</v>
      </c>
      <c r="T43" s="30">
        <v>8.32</v>
      </c>
      <c r="U43" s="30">
        <v>1017.38</v>
      </c>
      <c r="V43" s="30">
        <v>1260.06</v>
      </c>
      <c r="W43" s="30">
        <v>154.82</v>
      </c>
      <c r="X43" s="30">
        <v>115.83</v>
      </c>
      <c r="Y43" s="30">
        <v>277.76</v>
      </c>
      <c r="Z43" s="30">
        <v>4.37</v>
      </c>
      <c r="AA43" s="30">
        <v>46.59</v>
      </c>
      <c r="AB43" s="30">
        <v>19721.88</v>
      </c>
      <c r="AC43" s="30">
        <v>3620.47</v>
      </c>
      <c r="AD43" s="30">
        <v>5.98</v>
      </c>
      <c r="AE43" s="30">
        <v>0.28000000000000003</v>
      </c>
      <c r="AF43" s="30">
        <v>0.31</v>
      </c>
      <c r="AG43" s="30">
        <v>6.36</v>
      </c>
      <c r="AH43" s="30">
        <v>14.21</v>
      </c>
      <c r="AI43" s="30">
        <v>32.65</v>
      </c>
      <c r="AJ43" s="30">
        <v>0</v>
      </c>
      <c r="AK43" s="30">
        <v>1058</v>
      </c>
      <c r="AL43" s="30">
        <v>1050.97</v>
      </c>
      <c r="AM43" s="30">
        <v>1664.86</v>
      </c>
      <c r="AN43" s="30">
        <v>1632.05</v>
      </c>
      <c r="AO43" s="30">
        <v>475.96</v>
      </c>
      <c r="AP43" s="30">
        <v>926.54</v>
      </c>
      <c r="AQ43" s="30">
        <v>145.33000000000001</v>
      </c>
      <c r="AR43" s="30">
        <v>1050.81</v>
      </c>
      <c r="AS43" s="30">
        <v>519.29999999999995</v>
      </c>
      <c r="AT43" s="30">
        <v>655.73</v>
      </c>
      <c r="AU43" s="30">
        <v>945.72</v>
      </c>
      <c r="AV43" s="30">
        <v>545.51</v>
      </c>
      <c r="AW43" s="30">
        <v>408.05</v>
      </c>
      <c r="AX43" s="30">
        <v>2574.3000000000002</v>
      </c>
      <c r="AY43" s="30">
        <v>0.84</v>
      </c>
      <c r="AZ43" s="30">
        <v>689.48</v>
      </c>
      <c r="BA43" s="30">
        <v>514</v>
      </c>
      <c r="BB43" s="30">
        <v>713.43</v>
      </c>
      <c r="BC43" s="30">
        <v>323.91000000000003</v>
      </c>
      <c r="BD43" s="30">
        <v>0</v>
      </c>
      <c r="BE43" s="30">
        <v>0</v>
      </c>
      <c r="BF43" s="30">
        <v>0.01</v>
      </c>
      <c r="BG43" s="30">
        <v>0.04</v>
      </c>
      <c r="BH43" s="30">
        <v>0.03</v>
      </c>
      <c r="BI43" s="30">
        <v>7.0000000000000007E-2</v>
      </c>
      <c r="BJ43" s="30">
        <v>0.01</v>
      </c>
      <c r="BK43" s="30">
        <v>0.87</v>
      </c>
      <c r="BL43" s="30">
        <v>0.01</v>
      </c>
      <c r="BM43" s="30">
        <v>0.48</v>
      </c>
      <c r="BN43" s="30">
        <v>0.04</v>
      </c>
      <c r="BO43" s="30">
        <v>0.06</v>
      </c>
      <c r="BP43" s="30">
        <v>0</v>
      </c>
      <c r="BQ43" s="30">
        <v>0.01</v>
      </c>
      <c r="BR43" s="30">
        <v>0.02</v>
      </c>
      <c r="BS43" s="30">
        <v>2.5</v>
      </c>
      <c r="BT43" s="30">
        <v>0</v>
      </c>
      <c r="BU43" s="30">
        <v>0</v>
      </c>
      <c r="BV43" s="30">
        <v>5.75</v>
      </c>
      <c r="BW43" s="30">
        <v>0.03</v>
      </c>
      <c r="BX43" s="30">
        <v>0</v>
      </c>
      <c r="BY43" s="30">
        <v>0</v>
      </c>
      <c r="BZ43" s="30">
        <v>0</v>
      </c>
      <c r="CA43" s="30">
        <v>0</v>
      </c>
      <c r="CB43" s="30">
        <v>886.61</v>
      </c>
      <c r="CC43" s="29">
        <f>SUM($CC$35:$CC$42)</f>
        <v>101.61</v>
      </c>
      <c r="CD43" s="27">
        <f>$I$43/$I$47*100</f>
        <v>20.714952927717547</v>
      </c>
      <c r="CE43" s="27">
        <v>3333.57</v>
      </c>
      <c r="CG43" s="27">
        <v>100.62</v>
      </c>
      <c r="CH43" s="27">
        <v>56.64</v>
      </c>
      <c r="CI43" s="27">
        <v>78.63</v>
      </c>
      <c r="CJ43" s="27">
        <v>3651.29</v>
      </c>
      <c r="CK43" s="27">
        <v>1343.42</v>
      </c>
      <c r="CL43" s="27">
        <v>2497.35</v>
      </c>
      <c r="CM43" s="27">
        <v>85.27</v>
      </c>
      <c r="CN43" s="27">
        <v>52.24</v>
      </c>
      <c r="CO43" s="27">
        <v>68.78</v>
      </c>
      <c r="CP43" s="27">
        <v>8</v>
      </c>
      <c r="CQ43" s="27">
        <v>2.56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"5"</f>
        <v>5</v>
      </c>
      <c r="B45" s="20" t="s">
        <v>107</v>
      </c>
      <c r="C45" s="21" t="str">
        <f>"200"</f>
        <v>200</v>
      </c>
      <c r="D45" s="21">
        <v>1</v>
      </c>
      <c r="E45" s="21">
        <v>0</v>
      </c>
      <c r="F45" s="21">
        <v>0.2</v>
      </c>
      <c r="G45" s="21">
        <v>0</v>
      </c>
      <c r="H45" s="21">
        <v>20.6</v>
      </c>
      <c r="I45" s="21">
        <v>86.47999999999999</v>
      </c>
      <c r="J45" s="22">
        <v>0</v>
      </c>
      <c r="K45" s="22">
        <v>0</v>
      </c>
      <c r="L45" s="22">
        <v>0</v>
      </c>
      <c r="M45" s="22">
        <v>0</v>
      </c>
      <c r="N45" s="22">
        <v>19.8</v>
      </c>
      <c r="O45" s="22">
        <v>0.4</v>
      </c>
      <c r="P45" s="22">
        <v>0.4</v>
      </c>
      <c r="Q45" s="22">
        <v>0</v>
      </c>
      <c r="R45" s="22">
        <v>0</v>
      </c>
      <c r="S45" s="22">
        <v>1</v>
      </c>
      <c r="T45" s="22">
        <v>0.6</v>
      </c>
      <c r="U45" s="22">
        <v>12</v>
      </c>
      <c r="V45" s="22">
        <v>240</v>
      </c>
      <c r="W45" s="22">
        <v>14</v>
      </c>
      <c r="X45" s="22">
        <v>8</v>
      </c>
      <c r="Y45" s="22">
        <v>14</v>
      </c>
      <c r="Z45" s="22">
        <v>2.8</v>
      </c>
      <c r="AA45" s="22">
        <v>0</v>
      </c>
      <c r="AB45" s="22">
        <v>0</v>
      </c>
      <c r="AC45" s="22">
        <v>0</v>
      </c>
      <c r="AD45" s="22">
        <v>0.2</v>
      </c>
      <c r="AE45" s="22">
        <v>0.02</v>
      </c>
      <c r="AF45" s="22">
        <v>0.02</v>
      </c>
      <c r="AG45" s="22">
        <v>0.2</v>
      </c>
      <c r="AH45" s="22">
        <v>0.4</v>
      </c>
      <c r="AI45" s="22">
        <v>4</v>
      </c>
      <c r="AJ45" s="22">
        <v>0.4</v>
      </c>
      <c r="AK45" s="22">
        <v>16</v>
      </c>
      <c r="AL45" s="22">
        <v>20</v>
      </c>
      <c r="AM45" s="22">
        <v>28</v>
      </c>
      <c r="AN45" s="22">
        <v>28</v>
      </c>
      <c r="AO45" s="22">
        <v>4</v>
      </c>
      <c r="AP45" s="22">
        <v>16</v>
      </c>
      <c r="AQ45" s="22">
        <v>4</v>
      </c>
      <c r="AR45" s="22">
        <v>14</v>
      </c>
      <c r="AS45" s="22">
        <v>26</v>
      </c>
      <c r="AT45" s="22">
        <v>16</v>
      </c>
      <c r="AU45" s="22">
        <v>116</v>
      </c>
      <c r="AV45" s="22">
        <v>10</v>
      </c>
      <c r="AW45" s="22">
        <v>22</v>
      </c>
      <c r="AX45" s="22">
        <v>64</v>
      </c>
      <c r="AY45" s="22">
        <v>0</v>
      </c>
      <c r="AZ45" s="22">
        <v>20</v>
      </c>
      <c r="BA45" s="22">
        <v>24</v>
      </c>
      <c r="BB45" s="22">
        <v>10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176.2</v>
      </c>
      <c r="CC45" s="21">
        <v>11.23</v>
      </c>
      <c r="CE45" s="19">
        <v>0</v>
      </c>
      <c r="CG45" s="19">
        <v>4</v>
      </c>
      <c r="CH45" s="19">
        <v>4</v>
      </c>
      <c r="CI45" s="19">
        <v>4</v>
      </c>
      <c r="CJ45" s="19">
        <v>400</v>
      </c>
      <c r="CK45" s="19">
        <v>182</v>
      </c>
      <c r="CL45" s="19">
        <v>291</v>
      </c>
      <c r="CM45" s="19">
        <v>0.6</v>
      </c>
      <c r="CN45" s="19">
        <v>0.6</v>
      </c>
      <c r="CO45" s="19">
        <v>0.6</v>
      </c>
      <c r="CP45" s="19">
        <v>0</v>
      </c>
      <c r="CQ45" s="19">
        <v>0</v>
      </c>
      <c r="CR45" s="19">
        <v>9.36</v>
      </c>
    </row>
    <row r="46" spans="1:96" s="27" customFormat="1" ht="11.4">
      <c r="B46" s="28" t="s">
        <v>114</v>
      </c>
      <c r="C46" s="29"/>
      <c r="D46" s="29">
        <v>1</v>
      </c>
      <c r="E46" s="29">
        <v>0</v>
      </c>
      <c r="F46" s="29">
        <v>0.2</v>
      </c>
      <c r="G46" s="29">
        <v>0</v>
      </c>
      <c r="H46" s="29">
        <v>20.6</v>
      </c>
      <c r="I46" s="29">
        <v>86.48</v>
      </c>
      <c r="J46" s="30">
        <v>0</v>
      </c>
      <c r="K46" s="30">
        <v>0</v>
      </c>
      <c r="L46" s="30">
        <v>0</v>
      </c>
      <c r="M46" s="30">
        <v>0</v>
      </c>
      <c r="N46" s="30">
        <v>19.8</v>
      </c>
      <c r="O46" s="30">
        <v>0.4</v>
      </c>
      <c r="P46" s="30">
        <v>0.4</v>
      </c>
      <c r="Q46" s="30">
        <v>0</v>
      </c>
      <c r="R46" s="30">
        <v>0</v>
      </c>
      <c r="S46" s="30">
        <v>1</v>
      </c>
      <c r="T46" s="30">
        <v>0.6</v>
      </c>
      <c r="U46" s="30">
        <v>12</v>
      </c>
      <c r="V46" s="30">
        <v>240</v>
      </c>
      <c r="W46" s="30">
        <v>14</v>
      </c>
      <c r="X46" s="30">
        <v>8</v>
      </c>
      <c r="Y46" s="30">
        <v>14</v>
      </c>
      <c r="Z46" s="30">
        <v>2.8</v>
      </c>
      <c r="AA46" s="30">
        <v>0</v>
      </c>
      <c r="AB46" s="30">
        <v>0</v>
      </c>
      <c r="AC46" s="30">
        <v>0</v>
      </c>
      <c r="AD46" s="30">
        <v>0.2</v>
      </c>
      <c r="AE46" s="30">
        <v>0.02</v>
      </c>
      <c r="AF46" s="30">
        <v>0.02</v>
      </c>
      <c r="AG46" s="30">
        <v>0.2</v>
      </c>
      <c r="AH46" s="30">
        <v>0.4</v>
      </c>
      <c r="AI46" s="30">
        <v>4</v>
      </c>
      <c r="AJ46" s="30">
        <v>0.4</v>
      </c>
      <c r="AK46" s="30">
        <v>16</v>
      </c>
      <c r="AL46" s="30">
        <v>20</v>
      </c>
      <c r="AM46" s="30">
        <v>28</v>
      </c>
      <c r="AN46" s="30">
        <v>28</v>
      </c>
      <c r="AO46" s="30">
        <v>4</v>
      </c>
      <c r="AP46" s="30">
        <v>16</v>
      </c>
      <c r="AQ46" s="30">
        <v>4</v>
      </c>
      <c r="AR46" s="30">
        <v>14</v>
      </c>
      <c r="AS46" s="30">
        <v>26</v>
      </c>
      <c r="AT46" s="30">
        <v>16</v>
      </c>
      <c r="AU46" s="30">
        <v>116</v>
      </c>
      <c r="AV46" s="30">
        <v>10</v>
      </c>
      <c r="AW46" s="30">
        <v>22</v>
      </c>
      <c r="AX46" s="30">
        <v>64</v>
      </c>
      <c r="AY46" s="30">
        <v>0</v>
      </c>
      <c r="AZ46" s="30">
        <v>20</v>
      </c>
      <c r="BA46" s="30">
        <v>24</v>
      </c>
      <c r="BB46" s="30">
        <v>10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176.2</v>
      </c>
      <c r="CC46" s="29">
        <f>SUM($CC$44:$CC$45)</f>
        <v>11.23</v>
      </c>
      <c r="CD46" s="27">
        <f>$I$46/$I$47*100</f>
        <v>3.0255005475148424</v>
      </c>
      <c r="CE46" s="27">
        <v>0</v>
      </c>
      <c r="CG46" s="27">
        <v>4</v>
      </c>
      <c r="CH46" s="27">
        <v>4</v>
      </c>
      <c r="CI46" s="27">
        <v>4</v>
      </c>
      <c r="CJ46" s="27">
        <v>400</v>
      </c>
      <c r="CK46" s="27">
        <v>182</v>
      </c>
      <c r="CL46" s="27">
        <v>291</v>
      </c>
      <c r="CM46" s="27">
        <v>0.6</v>
      </c>
      <c r="CN46" s="27">
        <v>0.6</v>
      </c>
      <c r="CO46" s="27">
        <v>0.6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120.49</v>
      </c>
      <c r="E47" s="29">
        <v>32.32</v>
      </c>
      <c r="F47" s="29">
        <v>68.760000000000005</v>
      </c>
      <c r="G47" s="29">
        <v>19.3</v>
      </c>
      <c r="H47" s="29">
        <v>352.52</v>
      </c>
      <c r="I47" s="29">
        <v>2858.37</v>
      </c>
      <c r="J47" s="30">
        <v>19.510000000000002</v>
      </c>
      <c r="K47" s="30">
        <v>13.52</v>
      </c>
      <c r="L47" s="30">
        <v>0</v>
      </c>
      <c r="M47" s="30">
        <v>0</v>
      </c>
      <c r="N47" s="30">
        <v>216.58</v>
      </c>
      <c r="O47" s="30">
        <v>114.27</v>
      </c>
      <c r="P47" s="30">
        <v>21.68</v>
      </c>
      <c r="Q47" s="30">
        <v>0</v>
      </c>
      <c r="R47" s="30">
        <v>0</v>
      </c>
      <c r="S47" s="30">
        <v>140.91999999999999</v>
      </c>
      <c r="T47" s="30">
        <v>35.58</v>
      </c>
      <c r="U47" s="30">
        <v>7210.99</v>
      </c>
      <c r="V47" s="30">
        <v>3241.96</v>
      </c>
      <c r="W47" s="30">
        <v>654.63</v>
      </c>
      <c r="X47" s="30">
        <v>227.06</v>
      </c>
      <c r="Y47" s="30">
        <v>1209.5999999999999</v>
      </c>
      <c r="Z47" s="30">
        <v>19.21</v>
      </c>
      <c r="AA47" s="30">
        <v>412.82</v>
      </c>
      <c r="AB47" s="30">
        <v>32931.949999999997</v>
      </c>
      <c r="AC47" s="30">
        <v>6490.44</v>
      </c>
      <c r="AD47" s="30">
        <v>11.76</v>
      </c>
      <c r="AE47" s="30">
        <v>0.83</v>
      </c>
      <c r="AF47" s="30">
        <v>1.6</v>
      </c>
      <c r="AG47" s="30">
        <v>23.17</v>
      </c>
      <c r="AH47" s="30">
        <v>29.94</v>
      </c>
      <c r="AI47" s="30">
        <v>65.510000000000005</v>
      </c>
      <c r="AJ47" s="30">
        <v>0.8</v>
      </c>
      <c r="AK47" s="30">
        <v>2966.39</v>
      </c>
      <c r="AL47" s="30">
        <v>2820.87</v>
      </c>
      <c r="AM47" s="30">
        <v>4491.2299999999996</v>
      </c>
      <c r="AN47" s="30">
        <v>3993.93</v>
      </c>
      <c r="AO47" s="30">
        <v>1329.85</v>
      </c>
      <c r="AP47" s="30">
        <v>2431.58</v>
      </c>
      <c r="AQ47" s="30">
        <v>509.91</v>
      </c>
      <c r="AR47" s="30">
        <v>2835.98</v>
      </c>
      <c r="AS47" s="30">
        <v>1766.22</v>
      </c>
      <c r="AT47" s="30">
        <v>2130.09</v>
      </c>
      <c r="AU47" s="30">
        <v>3154.9</v>
      </c>
      <c r="AV47" s="30">
        <v>1435.45</v>
      </c>
      <c r="AW47" s="30">
        <v>1336.87</v>
      </c>
      <c r="AX47" s="30">
        <v>8008.75</v>
      </c>
      <c r="AY47" s="30">
        <v>12.8</v>
      </c>
      <c r="AZ47" s="30">
        <v>2207.65</v>
      </c>
      <c r="BA47" s="30">
        <v>1991.03</v>
      </c>
      <c r="BB47" s="30">
        <v>1904.07</v>
      </c>
      <c r="BC47" s="30">
        <v>985.72</v>
      </c>
      <c r="BD47" s="30">
        <v>0.28999999999999998</v>
      </c>
      <c r="BE47" s="30">
        <v>0.14000000000000001</v>
      </c>
      <c r="BF47" s="30">
        <v>0.09</v>
      </c>
      <c r="BG47" s="30">
        <v>0.23</v>
      </c>
      <c r="BH47" s="30">
        <v>0.25</v>
      </c>
      <c r="BI47" s="30">
        <v>1</v>
      </c>
      <c r="BJ47" s="30">
        <v>0.02</v>
      </c>
      <c r="BK47" s="30">
        <v>4.04</v>
      </c>
      <c r="BL47" s="30">
        <v>0.01</v>
      </c>
      <c r="BM47" s="30">
        <v>1.62</v>
      </c>
      <c r="BN47" s="30">
        <v>7.0000000000000007E-2</v>
      </c>
      <c r="BO47" s="30">
        <v>0.11</v>
      </c>
      <c r="BP47" s="30">
        <v>0</v>
      </c>
      <c r="BQ47" s="30">
        <v>0.19</v>
      </c>
      <c r="BR47" s="30">
        <v>0.3</v>
      </c>
      <c r="BS47" s="30">
        <v>6.51</v>
      </c>
      <c r="BT47" s="30">
        <v>0</v>
      </c>
      <c r="BU47" s="30">
        <v>0</v>
      </c>
      <c r="BV47" s="30">
        <v>10.69</v>
      </c>
      <c r="BW47" s="30">
        <v>7.0000000000000007E-2</v>
      </c>
      <c r="BX47" s="30">
        <v>0</v>
      </c>
      <c r="BY47" s="30">
        <v>0</v>
      </c>
      <c r="BZ47" s="30">
        <v>0</v>
      </c>
      <c r="CA47" s="30">
        <v>0</v>
      </c>
      <c r="CB47" s="30">
        <v>2721.18</v>
      </c>
      <c r="CC47" s="29">
        <v>410.99999999999994</v>
      </c>
      <c r="CE47" s="27">
        <v>5901.48</v>
      </c>
      <c r="CG47" s="27">
        <v>280.63</v>
      </c>
      <c r="CH47" s="27">
        <v>169.37</v>
      </c>
      <c r="CI47" s="27">
        <v>225</v>
      </c>
      <c r="CJ47" s="27">
        <v>11955.15</v>
      </c>
      <c r="CK47" s="27">
        <v>4949.6899999999996</v>
      </c>
      <c r="CL47" s="27">
        <v>8452.42</v>
      </c>
      <c r="CM47" s="27">
        <v>277.14999999999998</v>
      </c>
      <c r="CN47" s="27">
        <v>202.56</v>
      </c>
      <c r="CO47" s="27">
        <v>239.91</v>
      </c>
      <c r="CP47" s="27">
        <v>26.8</v>
      </c>
      <c r="CQ47" s="27">
        <v>5.83</v>
      </c>
    </row>
    <row r="48" spans="1:96">
      <c r="A48" s="85" t="s">
        <v>151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</row>
    <row r="49" spans="2:9" hidden="1">
      <c r="B49" s="14" t="s">
        <v>116</v>
      </c>
      <c r="C49" s="16"/>
      <c r="D49" s="16">
        <v>20</v>
      </c>
      <c r="E49" s="16"/>
      <c r="F49" s="16">
        <v>26</v>
      </c>
      <c r="G49" s="16"/>
      <c r="H49" s="16">
        <v>54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48:CC4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45583.314050925925</v>
      </c>
      <c r="C1">
        <f>YEAR(Дата_Сост)</f>
        <v>2024</v>
      </c>
      <c r="D1">
        <f>MONTH(Дата_Сост)</f>
        <v>10</v>
      </c>
      <c r="E1">
        <f>DAY(Дата_Сост)</f>
        <v>18</v>
      </c>
    </row>
    <row r="2" spans="1:5">
      <c r="A2" t="s">
        <v>82</v>
      </c>
      <c r="B2" s="2">
        <v>45569.55190972222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2024-10-04T08:54:09Z</dcterms:modified>
</cp:coreProperties>
</file>