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<sst xmlns="http://schemas.openxmlformats.org/spreadsheetml/2006/main" count="184" uniqueCount="154">
  <si>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</si>
  <si>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</si>
  <si>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</si>
  <si>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</si>
  <si>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</si>
  <si>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</si>
  <si>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</si>
  <si>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</si>
  <si>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</si>
  <si>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</si>
  <si>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</si>
  <si>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</si>
  <si>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</si>
  <si>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</si>
  <si>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</si>
  <si>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</si>
  <si>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</si>
  <si>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</si>
  <si>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</si>
  <si>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</si>
  <si>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</si>
  <si>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</si>
  <si>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</si>
  <si>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</si>
  <si>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</si>
  <si>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</si>
  <si>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</si>
  <si>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</si>
  <si>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</si>
  <si>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</si>
  <si>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</si>
  <si>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</si>
  <si>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</si>
  <si>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</si>
  <si>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</si>
  <si>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</si>
  <si>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</si>
  <si>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</si>
  <si>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</si>
  <si>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</si>
  <si>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</si>
  <si>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</si>
  <si>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</si>
  <si>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</si>
  <si>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</si>
  <si>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</si>
  <si>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</si>
  <si>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</si>
  <si>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</si>
  <si>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</si>
  <si>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</si>
  <si>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</si>
  <si>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</si>
  <si>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</si>
  <si>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</si>
  <si>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</si>
  <si>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</si>
  <si>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</si>
  <si>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</si>
  <si>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</si>
  <si>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</si>
  <si>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</si>
  <si>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</si>
  <si>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</si>
  <si>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</si>
  <si>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</si>
  <si>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</si>
  <si>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</si>
  <si>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</si>
  <si>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</si>
  <si>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</si>
  <si>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</si>
  <si>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</si>
  <si>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</si>
  <si>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</si>
  <si>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</si>
  <si>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</si>
  <si>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</si>
  <si>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</si>
  <si>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</si>
  <si>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</si>
  <si>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</si>
  <si>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</si>
  <si>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</si>
  <si>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</si>
  <si>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</si>
  <si>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</si>
  <si>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</si>
  <si>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</si>
  <si>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</si>
  <si>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</si>
  <si>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</si>
  <si>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</si>
  <si>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</si>
  <si>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</si>
  <si>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</si>
  <si>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</si>
  <si>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</si>
  <si>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</si>
  <si>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</si>
  <si>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</si>
  <si>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</si>
  <si>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</si>
  <si>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</si>
  <si>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</si>
  <si>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</si>
  <si>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</si>
  <si>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</si>
  <si>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</si>
  <si>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</si>
  <si>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</si>
  <si>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</si>
  <si>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</si>
  <si>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</si>
  <si>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</si>
  <si>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</si>
  <si>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</si>
  <si>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</si>
  <si>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</si>
  <si>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</si>
  <si>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</si>
  <si>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</si>
  <si>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</si>
  <si>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</si>
  <si>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</si>
  <si>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</si>
  <si>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</si>
  <si>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</si>
  <si>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</si>
  <si>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</si>
  <si>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</si>
  <si>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</si>
  <si>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</si>
  <si>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</si>
  <si>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</si>
  <si>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</si>
  <si>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</si>
  <si>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</si>
  <si>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</si>
  <si>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</si>
  <si>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</si>
  <si>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</si>
  <si>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</si>
  <si>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</si>
  <si>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</si>
  <si>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</si>
  <si>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</si>
  <si>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</si>
  <si>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</si>
  <si>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</si>
  <si>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</si>
  <si>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</si>
  <si>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12 и старше      220,00</t>
  </si>
  <si>
    <t>Итого сумма с 7 до 11 лет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</si>
</sst>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9" sqref="A29:IV2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5.11.2024г.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"5 ноября 2024 г."</f>
        <v>5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"180"</f>
        <v>180</v>
      </c>
      <c r="D11" s="34">
        <v>4.78</v>
      </c>
      <c r="E11" s="34">
        <v>2.12</v>
      </c>
      <c r="F11" s="34">
        <v>4.58</v>
      </c>
      <c r="G11" s="34">
        <v>0.28999999999999998</v>
      </c>
      <c r="H11" s="34">
        <v>26.52</v>
      </c>
      <c r="I11" s="34">
        <v>165.00784679999998</v>
      </c>
      <c r="J11" s="35">
        <v>3.19</v>
      </c>
      <c r="K11" s="35">
        <v>0.08</v>
      </c>
      <c r="L11" s="35">
        <v>0</v>
      </c>
      <c r="M11" s="35">
        <v>0</v>
      </c>
      <c r="N11" s="35">
        <v>7.63</v>
      </c>
      <c r="O11" s="35">
        <v>17.95</v>
      </c>
      <c r="P11" s="35">
        <v>0.94</v>
      </c>
      <c r="Q11" s="35">
        <v>0</v>
      </c>
      <c r="R11" s="35">
        <v>0</v>
      </c>
      <c r="S11" s="35">
        <v>7.0000000000000007E-2</v>
      </c>
      <c r="T11" s="35">
        <v>1.42</v>
      </c>
      <c r="U11" s="35">
        <v>316.16000000000003</v>
      </c>
      <c r="V11" s="35">
        <v>126.58</v>
      </c>
      <c r="W11" s="35">
        <v>84.31</v>
      </c>
      <c r="X11" s="35">
        <v>13.42</v>
      </c>
      <c r="Y11" s="35">
        <v>79.08</v>
      </c>
      <c r="Z11" s="35">
        <v>0.35</v>
      </c>
      <c r="AA11" s="35">
        <v>17.28</v>
      </c>
      <c r="AB11" s="35">
        <v>14.4</v>
      </c>
      <c r="AC11" s="35">
        <v>32.04</v>
      </c>
      <c r="AD11" s="35">
        <v>0.47</v>
      </c>
      <c r="AE11" s="35">
        <v>0.05</v>
      </c>
      <c r="AF11" s="35">
        <v>0.1</v>
      </c>
      <c r="AG11" s="35">
        <v>0.34</v>
      </c>
      <c r="AH11" s="35">
        <v>1.45</v>
      </c>
      <c r="AI11" s="35">
        <v>0.37</v>
      </c>
      <c r="AJ11" s="35">
        <v>0</v>
      </c>
      <c r="AK11" s="35">
        <v>244.39</v>
      </c>
      <c r="AL11" s="35">
        <v>232.18</v>
      </c>
      <c r="AM11" s="35">
        <v>408.65</v>
      </c>
      <c r="AN11" s="35">
        <v>220.81</v>
      </c>
      <c r="AO11" s="35">
        <v>92.62</v>
      </c>
      <c r="AP11" s="35">
        <v>174.85</v>
      </c>
      <c r="AQ11" s="35">
        <v>60.34</v>
      </c>
      <c r="AR11" s="35">
        <v>246.42</v>
      </c>
      <c r="AS11" s="35">
        <v>93.26</v>
      </c>
      <c r="AT11" s="35">
        <v>128.12</v>
      </c>
      <c r="AU11" s="35">
        <v>104.8</v>
      </c>
      <c r="AV11" s="35">
        <v>58.04</v>
      </c>
      <c r="AW11" s="35">
        <v>99.62</v>
      </c>
      <c r="AX11" s="35">
        <v>871.11</v>
      </c>
      <c r="AY11" s="35">
        <v>0</v>
      </c>
      <c r="AZ11" s="35">
        <v>283.17</v>
      </c>
      <c r="BA11" s="35">
        <v>145.31</v>
      </c>
      <c r="BB11" s="35">
        <v>199.05</v>
      </c>
      <c r="BC11" s="35">
        <v>77.489999999999995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0.05</v>
      </c>
      <c r="BI11" s="35">
        <v>0.25</v>
      </c>
      <c r="BJ11" s="35">
        <v>0</v>
      </c>
      <c r="BK11" s="35">
        <v>0.7</v>
      </c>
      <c r="BL11" s="35">
        <v>0</v>
      </c>
      <c r="BM11" s="35">
        <v>0.22</v>
      </c>
      <c r="BN11" s="35">
        <v>0</v>
      </c>
      <c r="BO11" s="35">
        <v>0</v>
      </c>
      <c r="BP11" s="35">
        <v>0</v>
      </c>
      <c r="BQ11" s="35">
        <v>0.05</v>
      </c>
      <c r="BR11" s="35">
        <v>7.0000000000000007E-2</v>
      </c>
      <c r="BS11" s="35">
        <v>0.56999999999999995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162.19</v>
      </c>
      <c r="CC11" s="34">
        <v>17.044782999999999</v>
      </c>
      <c r="CE11" s="32">
        <v>19.68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4.5</v>
      </c>
      <c r="CQ11" s="32">
        <v>0.72</v>
      </c>
      <c r="CR11" s="32">
        <v>10.33015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45.757469999999998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27.7318</v>
      </c>
    </row>
    <row r="13" spans="1:96" s="32" customFormat="1">
      <c r="A13" s="32" t="str">
        <f>"1/12"</f>
        <v>1/12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5.8224</v>
      </c>
      <c r="CE13" s="32">
        <v>9.4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4.8520000000000003</v>
      </c>
    </row>
    <row r="14" spans="1:96" s="32" customFormat="1">
      <c r="A14" s="32" t="str">
        <f>"2"</f>
        <v>2</v>
      </c>
      <c r="B14" s="33" t="s">
        <v>96</v>
      </c>
      <c r="C14" s="34" t="str">
        <f>"22,9"</f>
        <v>22,9</v>
      </c>
      <c r="D14" s="34">
        <v>1.51</v>
      </c>
      <c r="E14" s="34">
        <v>0</v>
      </c>
      <c r="F14" s="34">
        <v>0.15</v>
      </c>
      <c r="G14" s="34">
        <v>0.15</v>
      </c>
      <c r="H14" s="34">
        <v>10.74</v>
      </c>
      <c r="I14" s="34">
        <v>51.27332899999999</v>
      </c>
      <c r="J14" s="35">
        <v>0</v>
      </c>
      <c r="K14" s="35">
        <v>0</v>
      </c>
      <c r="L14" s="35">
        <v>0</v>
      </c>
      <c r="M14" s="35">
        <v>0</v>
      </c>
      <c r="N14" s="35">
        <v>0.25</v>
      </c>
      <c r="O14" s="35">
        <v>10.44</v>
      </c>
      <c r="P14" s="35">
        <v>0.05</v>
      </c>
      <c r="Q14" s="35">
        <v>0</v>
      </c>
      <c r="R14" s="35">
        <v>0</v>
      </c>
      <c r="S14" s="35">
        <v>0</v>
      </c>
      <c r="T14" s="35">
        <v>0.41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73.12</v>
      </c>
      <c r="AL14" s="35">
        <v>76.11</v>
      </c>
      <c r="AM14" s="35">
        <v>116.55</v>
      </c>
      <c r="AN14" s="35">
        <v>38.65</v>
      </c>
      <c r="AO14" s="35">
        <v>22.91</v>
      </c>
      <c r="AP14" s="35">
        <v>45.82</v>
      </c>
      <c r="AQ14" s="35">
        <v>17.329999999999998</v>
      </c>
      <c r="AR14" s="35">
        <v>82.88</v>
      </c>
      <c r="AS14" s="35">
        <v>51.4</v>
      </c>
      <c r="AT14" s="35">
        <v>71.72</v>
      </c>
      <c r="AU14" s="35">
        <v>59.17</v>
      </c>
      <c r="AV14" s="35">
        <v>31.08</v>
      </c>
      <c r="AW14" s="35">
        <v>54.99</v>
      </c>
      <c r="AX14" s="35">
        <v>459.82</v>
      </c>
      <c r="AY14" s="35">
        <v>0</v>
      </c>
      <c r="AZ14" s="35">
        <v>149.82</v>
      </c>
      <c r="BA14" s="35">
        <v>65.150000000000006</v>
      </c>
      <c r="BB14" s="35">
        <v>43.23</v>
      </c>
      <c r="BC14" s="35">
        <v>34.270000000000003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8.9499999999999993</v>
      </c>
      <c r="CC14" s="34">
        <v>1.49766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1.2480500000000001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1.1583000000000001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0.70199999999999996</v>
      </c>
    </row>
    <row r="16" spans="1:96" s="36" customFormat="1" ht="11.4">
      <c r="B16" s="37" t="s">
        <v>98</v>
      </c>
      <c r="C16" s="38"/>
      <c r="D16" s="38">
        <v>24.41</v>
      </c>
      <c r="E16" s="38">
        <v>20.260000000000002</v>
      </c>
      <c r="F16" s="38">
        <v>16.170000000000002</v>
      </c>
      <c r="G16" s="38">
        <v>2.57</v>
      </c>
      <c r="H16" s="38">
        <v>69.400000000000006</v>
      </c>
      <c r="I16" s="38">
        <v>518.29</v>
      </c>
      <c r="J16" s="39">
        <v>9.52</v>
      </c>
      <c r="K16" s="39">
        <v>1.38</v>
      </c>
      <c r="L16" s="39">
        <v>0</v>
      </c>
      <c r="M16" s="39">
        <v>0</v>
      </c>
      <c r="N16" s="39">
        <v>34.770000000000003</v>
      </c>
      <c r="O16" s="39">
        <v>33.340000000000003</v>
      </c>
      <c r="P16" s="39">
        <v>1.3</v>
      </c>
      <c r="Q16" s="39">
        <v>0</v>
      </c>
      <c r="R16" s="39">
        <v>0</v>
      </c>
      <c r="S16" s="39">
        <v>1.25</v>
      </c>
      <c r="T16" s="39">
        <v>3.73</v>
      </c>
      <c r="U16" s="39">
        <v>579.35</v>
      </c>
      <c r="V16" s="39">
        <v>304.77999999999997</v>
      </c>
      <c r="W16" s="39">
        <v>282.74</v>
      </c>
      <c r="X16" s="39">
        <v>40.049999999999997</v>
      </c>
      <c r="Y16" s="39">
        <v>309.5</v>
      </c>
      <c r="Z16" s="39">
        <v>0.93</v>
      </c>
      <c r="AA16" s="39">
        <v>60.18</v>
      </c>
      <c r="AB16" s="39">
        <v>44.72</v>
      </c>
      <c r="AC16" s="39">
        <v>104.02</v>
      </c>
      <c r="AD16" s="39">
        <v>1.72</v>
      </c>
      <c r="AE16" s="39">
        <v>0.1</v>
      </c>
      <c r="AF16" s="39">
        <v>0.39</v>
      </c>
      <c r="AG16" s="39">
        <v>0.75</v>
      </c>
      <c r="AH16" s="39">
        <v>5.72</v>
      </c>
      <c r="AI16" s="39">
        <v>0.76</v>
      </c>
      <c r="AJ16" s="39">
        <v>0</v>
      </c>
      <c r="AK16" s="39">
        <v>1205.83</v>
      </c>
      <c r="AL16" s="39">
        <v>1048.78</v>
      </c>
      <c r="AM16" s="39">
        <v>1857.57</v>
      </c>
      <c r="AN16" s="39">
        <v>1312.27</v>
      </c>
      <c r="AO16" s="39">
        <v>512.95000000000005</v>
      </c>
      <c r="AP16" s="39">
        <v>897.04</v>
      </c>
      <c r="AQ16" s="39">
        <v>296.57</v>
      </c>
      <c r="AR16" s="39">
        <v>1118.94</v>
      </c>
      <c r="AS16" s="39">
        <v>270.47000000000003</v>
      </c>
      <c r="AT16" s="39">
        <v>332.96</v>
      </c>
      <c r="AU16" s="39">
        <v>386.5</v>
      </c>
      <c r="AV16" s="39">
        <v>545.97</v>
      </c>
      <c r="AW16" s="39">
        <v>247.75</v>
      </c>
      <c r="AX16" s="39">
        <v>2025.2</v>
      </c>
      <c r="AY16" s="39">
        <v>0.53</v>
      </c>
      <c r="AZ16" s="39">
        <v>697.01</v>
      </c>
      <c r="BA16" s="39">
        <v>387.28</v>
      </c>
      <c r="BB16" s="39">
        <v>1103.25</v>
      </c>
      <c r="BC16" s="39">
        <v>216.1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0.05</v>
      </c>
      <c r="BI16" s="39">
        <v>0.25</v>
      </c>
      <c r="BJ16" s="39">
        <v>0</v>
      </c>
      <c r="BK16" s="39">
        <v>0.84</v>
      </c>
      <c r="BL16" s="39">
        <v>0</v>
      </c>
      <c r="BM16" s="39">
        <v>0.28999999999999998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1.5</v>
      </c>
      <c r="BT16" s="39">
        <v>0</v>
      </c>
      <c r="BU16" s="39">
        <v>0</v>
      </c>
      <c r="BV16" s="39">
        <v>1.35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443.56</v>
      </c>
      <c r="CC16" s="38">
        <f>SUM($CC$10:$CC$15)</f>
        <v>71.280612999999988</v>
      </c>
      <c r="CD16" s="36">
        <f>$I$16/$I$49*100</f>
        <v>14.66502932779505</v>
      </c>
      <c r="CE16" s="36">
        <v>67.63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18.5</v>
      </c>
      <c r="CQ16" s="36">
        <v>1.22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11.16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9.3000000000000007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8.9910219999999992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5.4491040000000002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60.791217000000003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36.843162</v>
      </c>
    </row>
    <row r="21" spans="1:96" s="32" customFormat="1">
      <c r="A21" s="32" t="str">
        <f>"2"</f>
        <v>2</v>
      </c>
      <c r="B21" s="33" t="s">
        <v>96</v>
      </c>
      <c r="C21" s="34" t="str">
        <f>"26,9"</f>
        <v>26,9</v>
      </c>
      <c r="D21" s="34">
        <v>1.78</v>
      </c>
      <c r="E21" s="34">
        <v>0</v>
      </c>
      <c r="F21" s="34">
        <v>0.18</v>
      </c>
      <c r="G21" s="34">
        <v>0.18</v>
      </c>
      <c r="H21" s="34">
        <v>12.62</v>
      </c>
      <c r="I21" s="34">
        <v>60.229368999999998</v>
      </c>
      <c r="J21" s="35">
        <v>0</v>
      </c>
      <c r="K21" s="35">
        <v>0</v>
      </c>
      <c r="L21" s="35">
        <v>0</v>
      </c>
      <c r="M21" s="35">
        <v>0</v>
      </c>
      <c r="N21" s="35">
        <v>0.3</v>
      </c>
      <c r="O21" s="35">
        <v>12.27</v>
      </c>
      <c r="P21" s="35">
        <v>0.05</v>
      </c>
      <c r="Q21" s="35">
        <v>0</v>
      </c>
      <c r="R21" s="35">
        <v>0</v>
      </c>
      <c r="S21" s="35">
        <v>0</v>
      </c>
      <c r="T21" s="35">
        <v>0.48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85.89</v>
      </c>
      <c r="AL21" s="35">
        <v>89.4</v>
      </c>
      <c r="AM21" s="35">
        <v>136.91</v>
      </c>
      <c r="AN21" s="35">
        <v>45.4</v>
      </c>
      <c r="AO21" s="35">
        <v>26.91</v>
      </c>
      <c r="AP21" s="35">
        <v>53.83</v>
      </c>
      <c r="AQ21" s="35">
        <v>20.36</v>
      </c>
      <c r="AR21" s="35">
        <v>97.36</v>
      </c>
      <c r="AS21" s="35">
        <v>60.38</v>
      </c>
      <c r="AT21" s="35">
        <v>84.25</v>
      </c>
      <c r="AU21" s="35">
        <v>69.510000000000005</v>
      </c>
      <c r="AV21" s="35">
        <v>36.51</v>
      </c>
      <c r="AW21" s="35">
        <v>64.59</v>
      </c>
      <c r="AX21" s="35">
        <v>540.14</v>
      </c>
      <c r="AY21" s="35">
        <v>0</v>
      </c>
      <c r="AZ21" s="35">
        <v>175.99</v>
      </c>
      <c r="BA21" s="35">
        <v>76.53</v>
      </c>
      <c r="BB21" s="35">
        <v>50.78</v>
      </c>
      <c r="BC21" s="35">
        <v>40.25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10.52</v>
      </c>
      <c r="CC21" s="34">
        <v>1.75926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1.4660500000000001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1.26816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1.0568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4.7767499999999998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2.895</v>
      </c>
    </row>
    <row r="24" spans="1:96" s="36" customFormat="1" ht="11.4">
      <c r="B24" s="37" t="s">
        <v>105</v>
      </c>
      <c r="C24" s="38"/>
      <c r="D24" s="38">
        <v>25.05</v>
      </c>
      <c r="E24" s="38">
        <v>13.72</v>
      </c>
      <c r="F24" s="38">
        <v>22.54</v>
      </c>
      <c r="G24" s="38">
        <v>6.46</v>
      </c>
      <c r="H24" s="38">
        <v>105.69</v>
      </c>
      <c r="I24" s="38">
        <v>710.72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23.36</v>
      </c>
      <c r="O24" s="39">
        <v>72.14</v>
      </c>
      <c r="P24" s="39">
        <v>10.199999999999999</v>
      </c>
      <c r="Q24" s="39">
        <v>0</v>
      </c>
      <c r="R24" s="39">
        <v>0</v>
      </c>
      <c r="S24" s="39">
        <v>0.91</v>
      </c>
      <c r="T24" s="39">
        <v>6.82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1193.6600000000001</v>
      </c>
      <c r="AL24" s="39">
        <v>1212.83</v>
      </c>
      <c r="AM24" s="39">
        <v>1859.92</v>
      </c>
      <c r="AN24" s="39">
        <v>1769.24</v>
      </c>
      <c r="AO24" s="39">
        <v>516.86</v>
      </c>
      <c r="AP24" s="39">
        <v>974.82</v>
      </c>
      <c r="AQ24" s="39">
        <v>106.75</v>
      </c>
      <c r="AR24" s="39">
        <v>1132.0999999999999</v>
      </c>
      <c r="AS24" s="39">
        <v>380.25</v>
      </c>
      <c r="AT24" s="39">
        <v>520.51</v>
      </c>
      <c r="AU24" s="39">
        <v>519.37</v>
      </c>
      <c r="AV24" s="39">
        <v>548.30999999999995</v>
      </c>
      <c r="AW24" s="39">
        <v>343.54</v>
      </c>
      <c r="AX24" s="39">
        <v>1930.6</v>
      </c>
      <c r="AY24" s="39">
        <v>0</v>
      </c>
      <c r="AZ24" s="39">
        <v>569.19000000000005</v>
      </c>
      <c r="BA24" s="39">
        <v>367.02</v>
      </c>
      <c r="BB24" s="39">
        <v>753.01</v>
      </c>
      <c r="BC24" s="39">
        <v>331.23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0.49</v>
      </c>
      <c r="BL24" s="39">
        <v>0</v>
      </c>
      <c r="BM24" s="39">
        <v>0.23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1.46</v>
      </c>
      <c r="BT24" s="39">
        <v>0</v>
      </c>
      <c r="BU24" s="39">
        <v>0</v>
      </c>
      <c r="BV24" s="39">
        <v>3.3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680.19</v>
      </c>
      <c r="CC24" s="38">
        <f>SUM($CC$17:$CC$23)</f>
        <v>88.746409</v>
      </c>
      <c r="CD24" s="36">
        <f>$I$24/$I$49*100</f>
        <v>20.109841293195895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21.826799999999999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18.189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9.1440000000000001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17.66</v>
      </c>
      <c r="E28" s="38">
        <v>0</v>
      </c>
      <c r="F28" s="38">
        <v>16.5</v>
      </c>
      <c r="G28" s="38">
        <v>0</v>
      </c>
      <c r="H28" s="38">
        <v>53.56</v>
      </c>
      <c r="I28" s="38">
        <v>414.03</v>
      </c>
      <c r="J28" s="39">
        <v>1.26</v>
      </c>
      <c r="K28" s="39">
        <v>0</v>
      </c>
      <c r="L28" s="39">
        <v>0</v>
      </c>
      <c r="M28" s="39">
        <v>0</v>
      </c>
      <c r="N28" s="39">
        <v>46.36</v>
      </c>
      <c r="O28" s="39">
        <v>0</v>
      </c>
      <c r="P28" s="39">
        <v>7.2</v>
      </c>
      <c r="Q28" s="39">
        <v>0</v>
      </c>
      <c r="R28" s="39">
        <v>0</v>
      </c>
      <c r="S28" s="39">
        <v>1.44</v>
      </c>
      <c r="T28" s="39">
        <v>1.26</v>
      </c>
      <c r="U28" s="39">
        <v>81</v>
      </c>
      <c r="V28" s="39">
        <v>221.4</v>
      </c>
      <c r="W28" s="39">
        <v>196.2</v>
      </c>
      <c r="X28" s="39">
        <v>23.4</v>
      </c>
      <c r="Y28" s="39">
        <v>153</v>
      </c>
      <c r="Z28" s="39">
        <v>0.18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0.23</v>
      </c>
      <c r="AG28" s="39">
        <v>0.18</v>
      </c>
      <c r="AH28" s="39">
        <v>1.62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148.68</v>
      </c>
      <c r="CC28" s="38">
        <f>SUM($CC$25:$CC$27)</f>
        <v>30.970799999999997</v>
      </c>
      <c r="CD28" s="36">
        <f>$I$28/$I$49*100</f>
        <v>11.714989856232968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17.044782999999999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10.33015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45.757469999999998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27.7318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8.7335999999999991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7.2779999999999996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2.6160000000000001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2.1800000000000002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1.1583000000000001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0.70199999999999996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75.310152999999985</v>
      </c>
      <c r="CD36" s="36">
        <f>$I$36/$I$49*100</f>
        <v>16.646530039414973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18.600000000000001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15.5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11.238777000000001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6.8113799999999998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409.42799030769157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66.317690999999996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40.192540000000001</v>
      </c>
    </row>
    <row r="41" spans="1:96" s="32" customFormat="1">
      <c r="A41" s="32" t="str">
        <f>"2"</f>
        <v>2</v>
      </c>
      <c r="B41" s="33" t="s">
        <v>96</v>
      </c>
      <c r="C41" s="34" t="str">
        <f>"34,1"</f>
        <v>34,1</v>
      </c>
      <c r="D41" s="34">
        <v>2.25</v>
      </c>
      <c r="E41" s="34">
        <v>0</v>
      </c>
      <c r="F41" s="34">
        <v>0.22</v>
      </c>
      <c r="G41" s="34">
        <v>0.22</v>
      </c>
      <c r="H41" s="34">
        <v>15.99</v>
      </c>
      <c r="I41" s="34">
        <v>76.350240999999997</v>
      </c>
      <c r="J41" s="35">
        <v>0</v>
      </c>
      <c r="K41" s="35">
        <v>0</v>
      </c>
      <c r="L41" s="35">
        <v>0</v>
      </c>
      <c r="M41" s="35">
        <v>0</v>
      </c>
      <c r="N41" s="35">
        <v>0.38</v>
      </c>
      <c r="O41" s="35">
        <v>15.55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0.61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108.88</v>
      </c>
      <c r="AL41" s="35">
        <v>113.33</v>
      </c>
      <c r="AM41" s="35">
        <v>173.55</v>
      </c>
      <c r="AN41" s="35">
        <v>57.55</v>
      </c>
      <c r="AO41" s="35">
        <v>34.119999999999997</v>
      </c>
      <c r="AP41" s="35">
        <v>68.23</v>
      </c>
      <c r="AQ41" s="35">
        <v>25.81</v>
      </c>
      <c r="AR41" s="35">
        <v>123.41</v>
      </c>
      <c r="AS41" s="35">
        <v>76.540000000000006</v>
      </c>
      <c r="AT41" s="35">
        <v>106.8</v>
      </c>
      <c r="AU41" s="35">
        <v>88.11</v>
      </c>
      <c r="AV41" s="35">
        <v>46.28</v>
      </c>
      <c r="AW41" s="35">
        <v>81.88</v>
      </c>
      <c r="AX41" s="35">
        <v>684.71</v>
      </c>
      <c r="AY41" s="35">
        <v>0</v>
      </c>
      <c r="AZ41" s="35">
        <v>223.1</v>
      </c>
      <c r="BA41" s="35">
        <v>97.01</v>
      </c>
      <c r="BB41" s="35">
        <v>64.38</v>
      </c>
      <c r="BC41" s="35">
        <v>51.03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13.33</v>
      </c>
      <c r="CC41" s="34">
        <v>2.23014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1.8584499999999999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1.9022399999999999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1.5851999999999999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11.0055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6.67</v>
      </c>
    </row>
    <row r="44" spans="1:96" s="36" customFormat="1" ht="11.4">
      <c r="B44" s="37" t="s">
        <v>114</v>
      </c>
      <c r="C44" s="38"/>
      <c r="D44" s="38">
        <v>28.77</v>
      </c>
      <c r="E44" s="38">
        <v>14.97</v>
      </c>
      <c r="F44" s="38">
        <v>27.95</v>
      </c>
      <c r="G44" s="38">
        <v>7.8</v>
      </c>
      <c r="H44" s="38">
        <v>130.72</v>
      </c>
      <c r="I44" s="38">
        <v>870.79</v>
      </c>
      <c r="J44" s="39">
        <v>6.16</v>
      </c>
      <c r="K44" s="39">
        <v>4.55</v>
      </c>
      <c r="L44" s="39">
        <v>0</v>
      </c>
      <c r="M44" s="39">
        <v>0</v>
      </c>
      <c r="N44" s="39">
        <v>30.65</v>
      </c>
      <c r="O44" s="39">
        <v>86.65</v>
      </c>
      <c r="P44" s="39">
        <v>13.42</v>
      </c>
      <c r="Q44" s="39">
        <v>0</v>
      </c>
      <c r="R44" s="39">
        <v>0</v>
      </c>
      <c r="S44" s="39">
        <v>1.87</v>
      </c>
      <c r="T44" s="39">
        <v>8.75</v>
      </c>
      <c r="U44" s="39">
        <v>1542.99</v>
      </c>
      <c r="V44" s="39">
        <v>970.42</v>
      </c>
      <c r="W44" s="39">
        <v>102.46</v>
      </c>
      <c r="X44" s="39">
        <v>93.05</v>
      </c>
      <c r="Y44" s="39">
        <v>319.94</v>
      </c>
      <c r="Z44" s="39">
        <v>5.22</v>
      </c>
      <c r="AA44" s="39">
        <v>31.98</v>
      </c>
      <c r="AB44" s="39">
        <v>4895.6400000000003</v>
      </c>
      <c r="AC44" s="39">
        <v>951</v>
      </c>
      <c r="AD44" s="39">
        <v>8.49</v>
      </c>
      <c r="AE44" s="39">
        <v>0.25</v>
      </c>
      <c r="AF44" s="39">
        <v>0.28000000000000003</v>
      </c>
      <c r="AG44" s="39">
        <v>8.25</v>
      </c>
      <c r="AH44" s="39">
        <v>16.86</v>
      </c>
      <c r="AI44" s="39">
        <v>90.15</v>
      </c>
      <c r="AJ44" s="39">
        <v>0</v>
      </c>
      <c r="AK44" s="39">
        <v>1258.6500000000001</v>
      </c>
      <c r="AL44" s="39">
        <v>1296.76</v>
      </c>
      <c r="AM44" s="39">
        <v>2108.09</v>
      </c>
      <c r="AN44" s="39">
        <v>1966.78</v>
      </c>
      <c r="AO44" s="39">
        <v>580.05999999999995</v>
      </c>
      <c r="AP44" s="39">
        <v>1098.8699999999999</v>
      </c>
      <c r="AQ44" s="39">
        <v>130.31</v>
      </c>
      <c r="AR44" s="39">
        <v>1295.8900000000001</v>
      </c>
      <c r="AS44" s="39">
        <v>461.68</v>
      </c>
      <c r="AT44" s="39">
        <v>628.51</v>
      </c>
      <c r="AU44" s="39">
        <v>631.21</v>
      </c>
      <c r="AV44" s="39">
        <v>619.88</v>
      </c>
      <c r="AW44" s="39">
        <v>422.04</v>
      </c>
      <c r="AX44" s="39">
        <v>2406.4699999999998</v>
      </c>
      <c r="AY44" s="39">
        <v>0</v>
      </c>
      <c r="AZ44" s="39">
        <v>716.11</v>
      </c>
      <c r="BA44" s="39">
        <v>449.83</v>
      </c>
      <c r="BB44" s="39">
        <v>852.69</v>
      </c>
      <c r="BC44" s="39">
        <v>384.11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0.57999999999999996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1.66</v>
      </c>
      <c r="BT44" s="39">
        <v>0</v>
      </c>
      <c r="BU44" s="39">
        <v>0</v>
      </c>
      <c r="BV44" s="39">
        <v>3.81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806.9</v>
      </c>
      <c r="CC44" s="38">
        <f>SUM($CC$37:$CC$43)</f>
        <v>111.294348</v>
      </c>
      <c r="CD44" s="36">
        <f>$I$44/$I$49*100</f>
        <v>24.639026198365112</v>
      </c>
      <c r="CE44" s="36">
        <v>847.92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24.251999999999999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20.21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9.1440000000000001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18.2</v>
      </c>
      <c r="E48" s="38">
        <v>0</v>
      </c>
      <c r="F48" s="38">
        <v>17</v>
      </c>
      <c r="G48" s="38">
        <v>0</v>
      </c>
      <c r="H48" s="38">
        <v>56.8</v>
      </c>
      <c r="I48" s="38">
        <v>432.04</v>
      </c>
      <c r="J48" s="39">
        <v>1.4</v>
      </c>
      <c r="K48" s="39">
        <v>0</v>
      </c>
      <c r="L48" s="39">
        <v>0</v>
      </c>
      <c r="M48" s="39">
        <v>0</v>
      </c>
      <c r="N48" s="39">
        <v>48.8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33.396000000000001</v>
      </c>
      <c r="CD48" s="36">
        <f>$I$48/$I$49*100</f>
        <v>12.224583284995996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140.35</v>
      </c>
      <c r="E49" s="38">
        <v>69.94</v>
      </c>
      <c r="F49" s="38">
        <v>117.28</v>
      </c>
      <c r="G49" s="38">
        <v>19.510000000000002</v>
      </c>
      <c r="H49" s="38">
        <v>499.16</v>
      </c>
      <c r="I49" s="38">
        <v>3534.19</v>
      </c>
      <c r="J49" s="39">
        <v>33.68</v>
      </c>
      <c r="K49" s="39">
        <v>11.33</v>
      </c>
      <c r="L49" s="39">
        <v>0</v>
      </c>
      <c r="M49" s="39">
        <v>0</v>
      </c>
      <c r="N49" s="39">
        <v>224.44</v>
      </c>
      <c r="O49" s="39">
        <v>233.26</v>
      </c>
      <c r="P49" s="39">
        <v>41.45</v>
      </c>
      <c r="Q49" s="39">
        <v>0</v>
      </c>
      <c r="R49" s="39">
        <v>0</v>
      </c>
      <c r="S49" s="39">
        <v>8.36</v>
      </c>
      <c r="T49" s="39">
        <v>26.17</v>
      </c>
      <c r="U49" s="39">
        <v>3988.52</v>
      </c>
      <c r="V49" s="39">
        <v>3145.81</v>
      </c>
      <c r="W49" s="39">
        <v>1210.83</v>
      </c>
      <c r="X49" s="39">
        <v>317.91000000000003</v>
      </c>
      <c r="Y49" s="39">
        <v>1572.37</v>
      </c>
      <c r="Z49" s="39">
        <v>11.74</v>
      </c>
      <c r="AA49" s="39">
        <v>185.86</v>
      </c>
      <c r="AB49" s="39">
        <v>8911.14</v>
      </c>
      <c r="AC49" s="39">
        <v>1925.52</v>
      </c>
      <c r="AD49" s="39">
        <v>18.91</v>
      </c>
      <c r="AE49" s="39">
        <v>0.77</v>
      </c>
      <c r="AF49" s="39">
        <v>1.81</v>
      </c>
      <c r="AG49" s="39">
        <v>17.760000000000002</v>
      </c>
      <c r="AH49" s="39">
        <v>47.32</v>
      </c>
      <c r="AI49" s="39">
        <v>105.87</v>
      </c>
      <c r="AJ49" s="39">
        <v>0</v>
      </c>
      <c r="AK49" s="39">
        <v>13247.87</v>
      </c>
      <c r="AL49" s="39">
        <v>13141.78</v>
      </c>
      <c r="AM49" s="39">
        <v>22339.98</v>
      </c>
      <c r="AN49" s="39">
        <v>18071.41</v>
      </c>
      <c r="AO49" s="39">
        <v>4740.43</v>
      </c>
      <c r="AP49" s="39">
        <v>11608.38</v>
      </c>
      <c r="AQ49" s="39">
        <v>3132.65</v>
      </c>
      <c r="AR49" s="39">
        <v>11295.76</v>
      </c>
      <c r="AS49" s="39">
        <v>8436.86</v>
      </c>
      <c r="AT49" s="39">
        <v>9416.5</v>
      </c>
      <c r="AU49" s="39">
        <v>18968.759999999998</v>
      </c>
      <c r="AV49" s="39">
        <v>5796.34</v>
      </c>
      <c r="AW49" s="39">
        <v>5876.13</v>
      </c>
      <c r="AX49" s="39">
        <v>26977.93</v>
      </c>
      <c r="AY49" s="39">
        <v>1.05</v>
      </c>
      <c r="AZ49" s="39">
        <v>10925.2</v>
      </c>
      <c r="BA49" s="39">
        <v>11105.85</v>
      </c>
      <c r="BB49" s="39">
        <v>8970.2999999999993</v>
      </c>
      <c r="BC49" s="39">
        <v>4068.03</v>
      </c>
      <c r="BD49" s="39">
        <v>0.17</v>
      </c>
      <c r="BE49" s="39">
        <v>0.08</v>
      </c>
      <c r="BF49" s="39">
        <v>0.04</v>
      </c>
      <c r="BG49" s="39">
        <v>0.1</v>
      </c>
      <c r="BH49" s="39">
        <v>0.11</v>
      </c>
      <c r="BI49" s="39">
        <v>0.51</v>
      </c>
      <c r="BJ49" s="39">
        <v>0</v>
      </c>
      <c r="BK49" s="39">
        <v>2.76</v>
      </c>
      <c r="BL49" s="39">
        <v>0</v>
      </c>
      <c r="BM49" s="39">
        <v>1.0900000000000001</v>
      </c>
      <c r="BN49" s="39">
        <v>0.05</v>
      </c>
      <c r="BO49" s="39">
        <v>0.1</v>
      </c>
      <c r="BP49" s="39">
        <v>0</v>
      </c>
      <c r="BQ49" s="39">
        <v>0.1</v>
      </c>
      <c r="BR49" s="39">
        <v>0.17</v>
      </c>
      <c r="BS49" s="39">
        <v>6.38</v>
      </c>
      <c r="BT49" s="39">
        <v>0</v>
      </c>
      <c r="BU49" s="39">
        <v>0</v>
      </c>
      <c r="BV49" s="39">
        <v>9.89</v>
      </c>
      <c r="BW49" s="39">
        <v>0.1</v>
      </c>
      <c r="BX49" s="39">
        <v>0.04</v>
      </c>
      <c r="BY49" s="39">
        <v>0</v>
      </c>
      <c r="BZ49" s="39">
        <v>0</v>
      </c>
      <c r="CA49" s="39">
        <v>0</v>
      </c>
      <c r="CB49" s="39">
        <v>2697.44</v>
      </c>
      <c r="CC49" s="38">
        <v>410.99832300000008</v>
      </c>
      <c r="CE49" s="36">
        <v>1671.05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52</v>
      </c>
      <c r="CQ49" s="36">
        <v>6.08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180</v>
      </c>
      <c r="F29" s="55">
        <v>21.826799999999999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40</v>
      </c>
      <c r="F30" s="67">
        <v>9.1440000000000001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45601.322268518517</v>
      </c>
      <c r="C1">
        <f>YEAR(Дата_Сост)</f>
        <v>2024</v>
      </c>
      <c r="D1">
        <f>MONTH(Дата_Сост)</f>
        <v>11</v>
      </c>
      <c r="E1">
        <f>DAY(Дата_Сост)</f>
        <v>5</v>
      </c>
    </row>
    <row r="2" spans="1:5">
      <c r="A2" t="s">
        <v>82</v>
      </c>
      <c r="B2" s="2">
        <v>45595.360312500001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2024-10-30T03:41:14Z</dcterms:modified>
</cp:coreProperties>
</file>