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<sst xmlns="http://schemas.openxmlformats.org/spreadsheetml/2006/main" count="184" uniqueCount="152">
  <si>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</si>
  <si>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</si>
  <si>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</si>
  <si>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</si>
  <si>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</si>
  <si>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</si>
  <si>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</si>
  <si>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</si>
  <si>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</si>
  <si>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</si>
  <si>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</si>
  <si>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</si>
  <si>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</si>
  <si>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</si>
  <si>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</si>
  <si>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</si>
  <si>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</si>
  <si>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</si>
  <si>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</si>
  <si>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</si>
  <si>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</si>
  <si>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</si>
  <si>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</si>
  <si>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</si>
  <si>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</si>
  <si>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</si>
  <si>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</si>
  <si>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</si>
  <si>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</si>
  <si>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</si>
  <si>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</si>
  <si>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</si>
  <si>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</si>
  <si>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</si>
  <si>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</si>
  <si>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</si>
  <si>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</si>
  <si>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</si>
  <si>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</si>
  <si>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</si>
  <si>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</si>
  <si>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</si>
  <si>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</si>
  <si>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</si>
  <si>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</si>
  <si>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</si>
  <si>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</si>
  <si>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</si>
  <si>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</si>
  <si>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</si>
  <si>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</si>
  <si>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</si>
  <si>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</si>
  <si>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</si>
  <si>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</si>
  <si>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</si>
  <si>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</si>
  <si>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</si>
  <si>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</si>
  <si>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</si>
  <si>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</si>
  <si>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</si>
  <si>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</si>
  <si>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</si>
  <si>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</si>
  <si>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</si>
  <si>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</si>
  <si>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</si>
  <si>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</si>
  <si>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</si>
  <si>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</si>
  <si>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</si>
  <si>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</si>
  <si>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</si>
  <si>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</si>
  <si>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</si>
  <si>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</si>
  <si>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</si>
  <si>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</si>
  <si>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</si>
  <si>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</si>
  <si>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</si>
  <si>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</si>
  <si>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</si>
  <si>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</si>
  <si>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</si>
  <si>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</si>
  <si>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</si>
  <si>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</si>
  <si>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</si>
  <si>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</si>
  <si>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</si>
  <si>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</si>
  <si>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</si>
  <si>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</si>
  <si>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</si>
  <si>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</si>
  <si>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</si>
  <si>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</si>
  <si>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</si>
  <si>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</si>
  <si>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</si>
  <si>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</si>
  <si>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</si>
  <si>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</si>
  <si>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</si>
  <si>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</si>
  <si>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</si>
  <si>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</si>
  <si>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</si>
  <si>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</si>
  <si>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</si>
  <si>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</si>
  <si>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</si>
  <si>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</si>
  <si>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</si>
  <si>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</si>
  <si>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11.11.2024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</si>
  <si>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</si>
  <si>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</si>
  <si>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</si>
  <si>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</si>
  <si>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</si>
  <si>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</si>
  <si>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</si>
  <si>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</si>
  <si>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</si>
  <si>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</si>
  <si>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</si>
  <si>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</si>
  <si>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</si>
  <si>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</si>
  <si>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</si>
  <si>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</si>
  <si>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</si>
  <si>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</si>
  <si>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</si>
  <si>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</si>
  <si>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</si>
  <si>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</si>
  <si>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</si>
  <si>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</si>
  <si>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</si>
  <si>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</si>
  <si>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</si>
  <si>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</si>
  <si>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</si>
  <si>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</si>
  <si>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</si>
  <si>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</si>
  <si>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11лет 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</si>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</sst>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5"/>
  <sheetViews>
    <sheetView tabSelected="1" workbookViewId="0">
      <selection activeCell="I55" sqref="I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11.11.2024г.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"11 ноября 2024 г."</f>
        <v>11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19.870539000000001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12.042721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22.907444999999999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13.8833</v>
      </c>
    </row>
    <row r="13" spans="1:96" s="23" customFormat="1">
      <c r="A13" s="23" t="str">
        <f>"2"</f>
        <v>2</v>
      </c>
      <c r="B13" s="24" t="s">
        <v>95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111.95049999999999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3.27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2.7250000000000001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3.930968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2.3824049999999999</v>
      </c>
    </row>
    <row r="15" spans="1:96" s="27" customFormat="1" ht="11.4">
      <c r="B15" s="28" t="s">
        <v>97</v>
      </c>
      <c r="C15" s="29"/>
      <c r="D15" s="29">
        <v>16.77</v>
      </c>
      <c r="E15" s="29">
        <v>2.4</v>
      </c>
      <c r="F15" s="29">
        <v>10.55</v>
      </c>
      <c r="G15" s="29">
        <v>2.94</v>
      </c>
      <c r="H15" s="29">
        <v>99.24</v>
      </c>
      <c r="I15" s="29">
        <v>555.6</v>
      </c>
      <c r="J15" s="30">
        <v>6.64</v>
      </c>
      <c r="K15" s="30">
        <v>0.22</v>
      </c>
      <c r="L15" s="30">
        <v>0</v>
      </c>
      <c r="M15" s="30">
        <v>0</v>
      </c>
      <c r="N15" s="30">
        <v>28.86</v>
      </c>
      <c r="O15" s="30">
        <v>67.3</v>
      </c>
      <c r="P15" s="30">
        <v>3.08</v>
      </c>
      <c r="Q15" s="30">
        <v>0</v>
      </c>
      <c r="R15" s="30">
        <v>0</v>
      </c>
      <c r="S15" s="30">
        <v>0.6</v>
      </c>
      <c r="T15" s="30">
        <v>3.7</v>
      </c>
      <c r="U15" s="30">
        <v>604.07000000000005</v>
      </c>
      <c r="V15" s="30">
        <v>234.55</v>
      </c>
      <c r="W15" s="30">
        <v>110.07</v>
      </c>
      <c r="X15" s="30">
        <v>43.77</v>
      </c>
      <c r="Y15" s="30">
        <v>159.75</v>
      </c>
      <c r="Z15" s="30">
        <v>1.78</v>
      </c>
      <c r="AA15" s="30">
        <v>33.31</v>
      </c>
      <c r="AB15" s="30">
        <v>33.770000000000003</v>
      </c>
      <c r="AC15" s="30">
        <v>62.76</v>
      </c>
      <c r="AD15" s="30">
        <v>1.37</v>
      </c>
      <c r="AE15" s="30">
        <v>0.17</v>
      </c>
      <c r="AF15" s="30">
        <v>0.14000000000000001</v>
      </c>
      <c r="AG15" s="30">
        <v>1.21</v>
      </c>
      <c r="AH15" s="30">
        <v>3.73</v>
      </c>
      <c r="AI15" s="30">
        <v>1.38</v>
      </c>
      <c r="AJ15" s="30">
        <v>0</v>
      </c>
      <c r="AK15" s="30">
        <v>638.23</v>
      </c>
      <c r="AL15" s="30">
        <v>639.32000000000005</v>
      </c>
      <c r="AM15" s="30">
        <v>1175.9000000000001</v>
      </c>
      <c r="AN15" s="30">
        <v>450.75</v>
      </c>
      <c r="AO15" s="30">
        <v>245.37</v>
      </c>
      <c r="AP15" s="30">
        <v>444.52</v>
      </c>
      <c r="AQ15" s="30">
        <v>169.23</v>
      </c>
      <c r="AR15" s="30">
        <v>700.71</v>
      </c>
      <c r="AS15" s="30">
        <v>498.3</v>
      </c>
      <c r="AT15" s="30">
        <v>494.71</v>
      </c>
      <c r="AU15" s="30">
        <v>466.34</v>
      </c>
      <c r="AV15" s="30">
        <v>234.35</v>
      </c>
      <c r="AW15" s="30">
        <v>376.4</v>
      </c>
      <c r="AX15" s="30">
        <v>3096.61</v>
      </c>
      <c r="AY15" s="30">
        <v>0</v>
      </c>
      <c r="AZ15" s="30">
        <v>1024.4000000000001</v>
      </c>
      <c r="BA15" s="30">
        <v>522.12</v>
      </c>
      <c r="BB15" s="30">
        <v>467.53</v>
      </c>
      <c r="BC15" s="30">
        <v>250.7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2.31</v>
      </c>
      <c r="BT15" s="30">
        <v>0</v>
      </c>
      <c r="BU15" s="30">
        <v>0</v>
      </c>
      <c r="BV15" s="30">
        <v>1.1100000000000001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430.14</v>
      </c>
      <c r="CC15" s="29">
        <f>SUM($CC$10:$CC$14)</f>
        <v>49.978952000000007</v>
      </c>
      <c r="CD15" s="27" t="e">
        <f>$I$15/#REF!*100</f>
        <v>#REF!</v>
      </c>
      <c r="CE15" s="27">
        <v>38.94</v>
      </c>
      <c r="CG15" s="27">
        <v>27.07</v>
      </c>
      <c r="CH15" s="27">
        <v>13.44</v>
      </c>
      <c r="CI15" s="27">
        <v>20.260000000000002</v>
      </c>
      <c r="CJ15" s="27">
        <v>2502.9699999999998</v>
      </c>
      <c r="CK15" s="27">
        <v>1069.04</v>
      </c>
      <c r="CL15" s="27">
        <v>1786.01</v>
      </c>
      <c r="CM15" s="27">
        <v>17.84</v>
      </c>
      <c r="CN15" s="27">
        <v>16.32</v>
      </c>
      <c r="CO15" s="27">
        <v>17.079999999999998</v>
      </c>
      <c r="CP15" s="27">
        <v>9.93</v>
      </c>
      <c r="CQ15" s="27">
        <v>0.78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"17/1"</f>
        <v>17/1</v>
      </c>
      <c r="B17" s="24" t="s">
        <v>99</v>
      </c>
      <c r="C17" s="25" t="str">
        <f>"60"</f>
        <v>60</v>
      </c>
      <c r="D17" s="25">
        <v>0.61</v>
      </c>
      <c r="E17" s="25">
        <v>0</v>
      </c>
      <c r="F17" s="25">
        <v>3.61</v>
      </c>
      <c r="G17" s="25">
        <v>3.61</v>
      </c>
      <c r="H17" s="25">
        <v>7.02</v>
      </c>
      <c r="I17" s="25">
        <v>60.069374399999994</v>
      </c>
      <c r="J17" s="26">
        <v>0.46</v>
      </c>
      <c r="K17" s="26">
        <v>2.34</v>
      </c>
      <c r="L17" s="26">
        <v>0</v>
      </c>
      <c r="M17" s="26">
        <v>0</v>
      </c>
      <c r="N17" s="26">
        <v>5.61</v>
      </c>
      <c r="O17" s="26">
        <v>0.17</v>
      </c>
      <c r="P17" s="26">
        <v>1.24</v>
      </c>
      <c r="Q17" s="26">
        <v>0</v>
      </c>
      <c r="R17" s="26">
        <v>0</v>
      </c>
      <c r="S17" s="26">
        <v>0.21</v>
      </c>
      <c r="T17" s="26">
        <v>0.49</v>
      </c>
      <c r="U17" s="26">
        <v>11.88</v>
      </c>
      <c r="V17" s="26">
        <v>116.04</v>
      </c>
      <c r="W17" s="26">
        <v>13.56</v>
      </c>
      <c r="X17" s="26">
        <v>17.66</v>
      </c>
      <c r="Y17" s="26">
        <v>25.43</v>
      </c>
      <c r="Z17" s="26">
        <v>0.53</v>
      </c>
      <c r="AA17" s="26">
        <v>0</v>
      </c>
      <c r="AB17" s="26">
        <v>5295</v>
      </c>
      <c r="AC17" s="26">
        <v>900.51</v>
      </c>
      <c r="AD17" s="26">
        <v>1.78</v>
      </c>
      <c r="AE17" s="26">
        <v>0.03</v>
      </c>
      <c r="AF17" s="26">
        <v>0.03</v>
      </c>
      <c r="AG17" s="26">
        <v>0.47</v>
      </c>
      <c r="AH17" s="26">
        <v>0.54</v>
      </c>
      <c r="AI17" s="26">
        <v>3.2</v>
      </c>
      <c r="AJ17" s="26">
        <v>0</v>
      </c>
      <c r="AK17" s="26">
        <v>20.16</v>
      </c>
      <c r="AL17" s="26">
        <v>16.73</v>
      </c>
      <c r="AM17" s="26">
        <v>21.3</v>
      </c>
      <c r="AN17" s="26">
        <v>18.559999999999999</v>
      </c>
      <c r="AO17" s="26">
        <v>4.2699999999999996</v>
      </c>
      <c r="AP17" s="26">
        <v>15.21</v>
      </c>
      <c r="AQ17" s="26">
        <v>3.83</v>
      </c>
      <c r="AR17" s="26">
        <v>14.57</v>
      </c>
      <c r="AS17" s="26">
        <v>22.87</v>
      </c>
      <c r="AT17" s="26">
        <v>19.079999999999998</v>
      </c>
      <c r="AU17" s="26">
        <v>67.33</v>
      </c>
      <c r="AV17" s="26">
        <v>6.87</v>
      </c>
      <c r="AW17" s="26">
        <v>14.19</v>
      </c>
      <c r="AX17" s="26">
        <v>107.83</v>
      </c>
      <c r="AY17" s="26">
        <v>0</v>
      </c>
      <c r="AZ17" s="26">
        <v>14.53</v>
      </c>
      <c r="BA17" s="26">
        <v>16.149999999999999</v>
      </c>
      <c r="BB17" s="26">
        <v>8.5399999999999991</v>
      </c>
      <c r="BC17" s="26">
        <v>5.79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48.41</v>
      </c>
      <c r="CC17" s="25">
        <v>8.0315550000000009</v>
      </c>
      <c r="CE17" s="23">
        <v>882.5</v>
      </c>
      <c r="CG17" s="23">
        <v>2.63</v>
      </c>
      <c r="CH17" s="23">
        <v>2.52</v>
      </c>
      <c r="CI17" s="23">
        <v>2.58</v>
      </c>
      <c r="CJ17" s="23">
        <v>420.3</v>
      </c>
      <c r="CK17" s="23">
        <v>111.85</v>
      </c>
      <c r="CL17" s="23">
        <v>266.08</v>
      </c>
      <c r="CM17" s="23">
        <v>7.02</v>
      </c>
      <c r="CN17" s="23">
        <v>6.09</v>
      </c>
      <c r="CO17" s="23">
        <v>6.56</v>
      </c>
      <c r="CP17" s="23">
        <v>1.8</v>
      </c>
      <c r="CQ17" s="23">
        <v>0</v>
      </c>
      <c r="CR17" s="23">
        <v>5.4242999999999997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13.908719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8.4295270000000002</v>
      </c>
    </row>
    <row r="19" spans="1:96" s="23" customFormat="1">
      <c r="A19" s="23" t="str">
        <f>"46/3"</f>
        <v>46/3</v>
      </c>
      <c r="B19" s="24" t="s">
        <v>101</v>
      </c>
      <c r="C19" s="25" t="str">
        <f>"180"</f>
        <v>180</v>
      </c>
      <c r="D19" s="25">
        <v>6.36</v>
      </c>
      <c r="E19" s="25">
        <v>0.04</v>
      </c>
      <c r="F19" s="25">
        <v>3.57</v>
      </c>
      <c r="G19" s="25">
        <v>0.8</v>
      </c>
      <c r="H19" s="25">
        <v>40.93</v>
      </c>
      <c r="I19" s="25">
        <v>220.7282094</v>
      </c>
      <c r="J19" s="26">
        <v>2.2400000000000002</v>
      </c>
      <c r="K19" s="26">
        <v>0.1</v>
      </c>
      <c r="L19" s="26">
        <v>0</v>
      </c>
      <c r="M19" s="26">
        <v>0</v>
      </c>
      <c r="N19" s="26">
        <v>1.17</v>
      </c>
      <c r="O19" s="26">
        <v>37.700000000000003</v>
      </c>
      <c r="P19" s="26">
        <v>2.06</v>
      </c>
      <c r="Q19" s="26">
        <v>0</v>
      </c>
      <c r="R19" s="26">
        <v>0</v>
      </c>
      <c r="S19" s="26">
        <v>0</v>
      </c>
      <c r="T19" s="26">
        <v>1.54</v>
      </c>
      <c r="U19" s="26">
        <v>455.42</v>
      </c>
      <c r="V19" s="26">
        <v>67.52</v>
      </c>
      <c r="W19" s="26">
        <v>14.97</v>
      </c>
      <c r="X19" s="26">
        <v>8.74</v>
      </c>
      <c r="Y19" s="26">
        <v>48.26</v>
      </c>
      <c r="Z19" s="26">
        <v>0.89</v>
      </c>
      <c r="AA19" s="26">
        <v>10.8</v>
      </c>
      <c r="AB19" s="26">
        <v>10.8</v>
      </c>
      <c r="AC19" s="26">
        <v>20.25</v>
      </c>
      <c r="AD19" s="26">
        <v>0.96</v>
      </c>
      <c r="AE19" s="26">
        <v>0.08</v>
      </c>
      <c r="AF19" s="26">
        <v>0.02</v>
      </c>
      <c r="AG19" s="26">
        <v>0.59</v>
      </c>
      <c r="AH19" s="26">
        <v>1.78</v>
      </c>
      <c r="AI19" s="26">
        <v>0</v>
      </c>
      <c r="AJ19" s="26">
        <v>0</v>
      </c>
      <c r="AK19" s="26">
        <v>275.61</v>
      </c>
      <c r="AL19" s="26">
        <v>251.98</v>
      </c>
      <c r="AM19" s="26">
        <v>472.07</v>
      </c>
      <c r="AN19" s="26">
        <v>147.44999999999999</v>
      </c>
      <c r="AO19" s="26">
        <v>89.89</v>
      </c>
      <c r="AP19" s="26">
        <v>182.63</v>
      </c>
      <c r="AQ19" s="26">
        <v>59.92</v>
      </c>
      <c r="AR19" s="26">
        <v>292.87</v>
      </c>
      <c r="AS19" s="26">
        <v>193.67</v>
      </c>
      <c r="AT19" s="26">
        <v>233.51</v>
      </c>
      <c r="AU19" s="26">
        <v>200.31</v>
      </c>
      <c r="AV19" s="26">
        <v>117.69</v>
      </c>
      <c r="AW19" s="26">
        <v>204.66</v>
      </c>
      <c r="AX19" s="26">
        <v>1797.43</v>
      </c>
      <c r="AY19" s="26">
        <v>0</v>
      </c>
      <c r="AZ19" s="26">
        <v>566.38</v>
      </c>
      <c r="BA19" s="26">
        <v>293.38</v>
      </c>
      <c r="BB19" s="26">
        <v>147.32</v>
      </c>
      <c r="BC19" s="26">
        <v>116.63</v>
      </c>
      <c r="BD19" s="26">
        <v>0.11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0.31</v>
      </c>
      <c r="BJ19" s="26">
        <v>0</v>
      </c>
      <c r="BK19" s="26">
        <v>0.97</v>
      </c>
      <c r="BL19" s="26">
        <v>0</v>
      </c>
      <c r="BM19" s="26">
        <v>0.28000000000000003</v>
      </c>
      <c r="BN19" s="26">
        <v>0</v>
      </c>
      <c r="BO19" s="26">
        <v>0</v>
      </c>
      <c r="BP19" s="26">
        <v>0</v>
      </c>
      <c r="BQ19" s="26">
        <v>0.06</v>
      </c>
      <c r="BR19" s="26">
        <v>0.1</v>
      </c>
      <c r="BS19" s="26">
        <v>0.72</v>
      </c>
      <c r="BT19" s="26">
        <v>0</v>
      </c>
      <c r="BU19" s="26">
        <v>0</v>
      </c>
      <c r="BV19" s="26">
        <v>0.28999999999999998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9.08</v>
      </c>
      <c r="CC19" s="25">
        <v>11.27322</v>
      </c>
      <c r="CE19" s="23">
        <v>12.6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1.17</v>
      </c>
      <c r="CR19" s="23">
        <v>6.832255</v>
      </c>
    </row>
    <row r="20" spans="1:96" s="23" customFormat="1">
      <c r="A20" s="23" t="str">
        <f>"10/7"</f>
        <v>10/7</v>
      </c>
      <c r="B20" s="24" t="s">
        <v>102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49.461364000000003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30.095490000000002</v>
      </c>
    </row>
    <row r="21" spans="1:96" s="23" customFormat="1">
      <c r="A21" s="23" t="str">
        <f>"601"</f>
        <v>601</v>
      </c>
      <c r="B21" s="24" t="s">
        <v>103</v>
      </c>
      <c r="C21" s="25" t="str">
        <f>"30"</f>
        <v>30</v>
      </c>
      <c r="D21" s="25">
        <v>0.43</v>
      </c>
      <c r="E21" s="25">
        <v>0</v>
      </c>
      <c r="F21" s="25">
        <v>0.89</v>
      </c>
      <c r="G21" s="25">
        <v>0.03</v>
      </c>
      <c r="H21" s="25">
        <v>1.74</v>
      </c>
      <c r="I21" s="25">
        <v>16.849643977499998</v>
      </c>
      <c r="J21" s="26">
        <v>0.68</v>
      </c>
      <c r="K21" s="26">
        <v>0</v>
      </c>
      <c r="L21" s="26">
        <v>0</v>
      </c>
      <c r="M21" s="26">
        <v>0</v>
      </c>
      <c r="N21" s="26">
        <v>0.39</v>
      </c>
      <c r="O21" s="26">
        <v>1.27</v>
      </c>
      <c r="P21" s="26">
        <v>7.0000000000000007E-2</v>
      </c>
      <c r="Q21" s="26">
        <v>0</v>
      </c>
      <c r="R21" s="26">
        <v>0</v>
      </c>
      <c r="S21" s="26">
        <v>0.08</v>
      </c>
      <c r="T21" s="26">
        <v>0.56999999999999995</v>
      </c>
      <c r="U21" s="26">
        <v>196.75</v>
      </c>
      <c r="V21" s="26">
        <v>15.83</v>
      </c>
      <c r="W21" s="26">
        <v>7.2</v>
      </c>
      <c r="X21" s="26">
        <v>1.27</v>
      </c>
      <c r="Y21" s="26">
        <v>5.79</v>
      </c>
      <c r="Z21" s="26">
        <v>0.06</v>
      </c>
      <c r="AA21" s="26">
        <v>2.7</v>
      </c>
      <c r="AB21" s="26">
        <v>14.88</v>
      </c>
      <c r="AC21" s="26">
        <v>10.73</v>
      </c>
      <c r="AD21" s="26">
        <v>7.0000000000000007E-2</v>
      </c>
      <c r="AE21" s="26">
        <v>0</v>
      </c>
      <c r="AF21" s="26">
        <v>0.01</v>
      </c>
      <c r="AG21" s="26">
        <v>0.04</v>
      </c>
      <c r="AH21" s="26">
        <v>0.14000000000000001</v>
      </c>
      <c r="AI21" s="26">
        <v>0.17</v>
      </c>
      <c r="AJ21" s="26">
        <v>0</v>
      </c>
      <c r="AK21" s="26">
        <v>9.36</v>
      </c>
      <c r="AL21" s="26">
        <v>8.5500000000000007</v>
      </c>
      <c r="AM21" s="26">
        <v>16.02</v>
      </c>
      <c r="AN21" s="26">
        <v>4.97</v>
      </c>
      <c r="AO21" s="26">
        <v>3.04</v>
      </c>
      <c r="AP21" s="26">
        <v>6.18</v>
      </c>
      <c r="AQ21" s="26">
        <v>1.99</v>
      </c>
      <c r="AR21" s="26">
        <v>9.94</v>
      </c>
      <c r="AS21" s="26">
        <v>6.56</v>
      </c>
      <c r="AT21" s="26">
        <v>7.95</v>
      </c>
      <c r="AU21" s="26">
        <v>6.76</v>
      </c>
      <c r="AV21" s="26">
        <v>3.98</v>
      </c>
      <c r="AW21" s="26">
        <v>6.96</v>
      </c>
      <c r="AX21" s="26">
        <v>61.23</v>
      </c>
      <c r="AY21" s="26">
        <v>0</v>
      </c>
      <c r="AZ21" s="26">
        <v>19.28</v>
      </c>
      <c r="BA21" s="26">
        <v>9.94</v>
      </c>
      <c r="BB21" s="26">
        <v>4.97</v>
      </c>
      <c r="BC21" s="26">
        <v>3.98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29.26</v>
      </c>
      <c r="CC21" s="25">
        <v>3.144603</v>
      </c>
      <c r="CE21" s="23">
        <v>5.18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0.5</v>
      </c>
      <c r="CR21" s="23">
        <v>1.9058200000000001</v>
      </c>
    </row>
    <row r="22" spans="1:96" s="23" customFormat="1">
      <c r="A22" s="23" t="str">
        <f>"2"</f>
        <v>2</v>
      </c>
      <c r="B22" s="24" t="s">
        <v>95</v>
      </c>
      <c r="C22" s="25" t="str">
        <f>"38,2"</f>
        <v>38,2</v>
      </c>
      <c r="D22" s="25">
        <v>2.5299999999999998</v>
      </c>
      <c r="E22" s="25">
        <v>0</v>
      </c>
      <c r="F22" s="25">
        <v>0.25</v>
      </c>
      <c r="G22" s="25">
        <v>0.25</v>
      </c>
      <c r="H22" s="25">
        <v>17.920000000000002</v>
      </c>
      <c r="I22" s="25">
        <v>85.530181999999996</v>
      </c>
      <c r="J22" s="26">
        <v>0</v>
      </c>
      <c r="K22" s="26">
        <v>0</v>
      </c>
      <c r="L22" s="26">
        <v>0</v>
      </c>
      <c r="M22" s="26">
        <v>0</v>
      </c>
      <c r="N22" s="26">
        <v>0.42</v>
      </c>
      <c r="O22" s="26">
        <v>17.420000000000002</v>
      </c>
      <c r="P22" s="26">
        <v>0.08</v>
      </c>
      <c r="Q22" s="26">
        <v>0</v>
      </c>
      <c r="R22" s="26">
        <v>0</v>
      </c>
      <c r="S22" s="26">
        <v>0</v>
      </c>
      <c r="T22" s="26">
        <v>0.69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121.97</v>
      </c>
      <c r="AL22" s="26">
        <v>126.95</v>
      </c>
      <c r="AM22" s="26">
        <v>194.42</v>
      </c>
      <c r="AN22" s="26">
        <v>64.47</v>
      </c>
      <c r="AO22" s="26">
        <v>38.22</v>
      </c>
      <c r="AP22" s="26">
        <v>76.44</v>
      </c>
      <c r="AQ22" s="26">
        <v>28.91</v>
      </c>
      <c r="AR22" s="26">
        <v>138.25</v>
      </c>
      <c r="AS22" s="26">
        <v>85.74</v>
      </c>
      <c r="AT22" s="26">
        <v>119.64</v>
      </c>
      <c r="AU22" s="26">
        <v>98.7</v>
      </c>
      <c r="AV22" s="26">
        <v>51.85</v>
      </c>
      <c r="AW22" s="26">
        <v>91.73</v>
      </c>
      <c r="AX22" s="26">
        <v>767.04</v>
      </c>
      <c r="AY22" s="26">
        <v>0</v>
      </c>
      <c r="AZ22" s="26">
        <v>249.92</v>
      </c>
      <c r="BA22" s="26">
        <v>108.68</v>
      </c>
      <c r="BB22" s="26">
        <v>72.12</v>
      </c>
      <c r="BC22" s="26">
        <v>57.16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14.94</v>
      </c>
      <c r="CC22" s="25">
        <v>2.4982799999999998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2.0819000000000001</v>
      </c>
    </row>
    <row r="23" spans="1:96" s="23" customFormat="1">
      <c r="A23" s="23" t="str">
        <f>"3"</f>
        <v>3</v>
      </c>
      <c r="B23" s="24" t="s">
        <v>104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1.9022399999999999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1.5851999999999999</v>
      </c>
    </row>
    <row r="24" spans="1:96" s="19" customFormat="1">
      <c r="A24" s="19" t="str">
        <f>"37/10"</f>
        <v>37/10</v>
      </c>
      <c r="B24" s="20" t="s">
        <v>105</v>
      </c>
      <c r="C24" s="21" t="str">
        <f>"200"</f>
        <v>200</v>
      </c>
      <c r="D24" s="21">
        <v>0.67</v>
      </c>
      <c r="E24" s="21">
        <v>0</v>
      </c>
      <c r="F24" s="21">
        <v>0.27</v>
      </c>
      <c r="G24" s="21">
        <v>0.27</v>
      </c>
      <c r="H24" s="21">
        <v>23.62</v>
      </c>
      <c r="I24" s="21">
        <v>90.302599999999998</v>
      </c>
      <c r="J24" s="22">
        <v>0.04</v>
      </c>
      <c r="K24" s="22">
        <v>0</v>
      </c>
      <c r="L24" s="22">
        <v>0</v>
      </c>
      <c r="M24" s="22">
        <v>0</v>
      </c>
      <c r="N24" s="22">
        <v>18.03</v>
      </c>
      <c r="O24" s="22">
        <v>1.18</v>
      </c>
      <c r="P24" s="22">
        <v>4.41</v>
      </c>
      <c r="Q24" s="22">
        <v>0</v>
      </c>
      <c r="R24" s="22">
        <v>0</v>
      </c>
      <c r="S24" s="22">
        <v>1</v>
      </c>
      <c r="T24" s="22">
        <v>0.95</v>
      </c>
      <c r="U24" s="22">
        <v>2.2799999999999998</v>
      </c>
      <c r="V24" s="22">
        <v>10.199999999999999</v>
      </c>
      <c r="W24" s="22">
        <v>11.93</v>
      </c>
      <c r="X24" s="22">
        <v>3.23</v>
      </c>
      <c r="Y24" s="22">
        <v>3.16</v>
      </c>
      <c r="Z24" s="22">
        <v>0.61</v>
      </c>
      <c r="AA24" s="22">
        <v>0</v>
      </c>
      <c r="AB24" s="22">
        <v>882</v>
      </c>
      <c r="AC24" s="22">
        <v>163.4</v>
      </c>
      <c r="AD24" s="22">
        <v>0.76</v>
      </c>
      <c r="AE24" s="22">
        <v>0.01</v>
      </c>
      <c r="AF24" s="22">
        <v>0.05</v>
      </c>
      <c r="AG24" s="22">
        <v>0.2</v>
      </c>
      <c r="AH24" s="22">
        <v>0.28000000000000003</v>
      </c>
      <c r="AI24" s="22">
        <v>80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232.81</v>
      </c>
      <c r="CC24" s="21">
        <v>11.0055</v>
      </c>
      <c r="CE24" s="19">
        <v>147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10</v>
      </c>
      <c r="CQ24" s="19">
        <v>0</v>
      </c>
      <c r="CR24" s="19">
        <v>6.67</v>
      </c>
    </row>
    <row r="25" spans="1:96" s="27" customFormat="1" ht="11.4">
      <c r="B25" s="28" t="s">
        <v>106</v>
      </c>
      <c r="C25" s="29"/>
      <c r="D25" s="29">
        <v>28.69</v>
      </c>
      <c r="E25" s="29">
        <v>14.34</v>
      </c>
      <c r="F25" s="29">
        <v>29.57</v>
      </c>
      <c r="G25" s="29">
        <v>13.64</v>
      </c>
      <c r="H25" s="29">
        <v>123.99</v>
      </c>
      <c r="I25" s="29">
        <v>856.86</v>
      </c>
      <c r="J25" s="30">
        <v>8.5500000000000007</v>
      </c>
      <c r="K25" s="30">
        <v>7.64</v>
      </c>
      <c r="L25" s="30">
        <v>0</v>
      </c>
      <c r="M25" s="30">
        <v>0</v>
      </c>
      <c r="N25" s="30">
        <v>35.270000000000003</v>
      </c>
      <c r="O25" s="30">
        <v>75.62</v>
      </c>
      <c r="P25" s="30">
        <v>13.1</v>
      </c>
      <c r="Q25" s="30">
        <v>0</v>
      </c>
      <c r="R25" s="30">
        <v>0</v>
      </c>
      <c r="S25" s="30">
        <v>1.89</v>
      </c>
      <c r="T25" s="30">
        <v>8.8000000000000007</v>
      </c>
      <c r="U25" s="30">
        <v>1547.61</v>
      </c>
      <c r="V25" s="30">
        <v>818.77</v>
      </c>
      <c r="W25" s="30">
        <v>124.1</v>
      </c>
      <c r="X25" s="30">
        <v>87.46</v>
      </c>
      <c r="Y25" s="30">
        <v>318.58999999999997</v>
      </c>
      <c r="Z25" s="30">
        <v>5.73</v>
      </c>
      <c r="AA25" s="30">
        <v>62.12</v>
      </c>
      <c r="AB25" s="30">
        <v>8914.84</v>
      </c>
      <c r="AC25" s="30">
        <v>1741.29</v>
      </c>
      <c r="AD25" s="30">
        <v>8.17</v>
      </c>
      <c r="AE25" s="30">
        <v>0.28000000000000003</v>
      </c>
      <c r="AF25" s="30">
        <v>0.33</v>
      </c>
      <c r="AG25" s="30">
        <v>6.55</v>
      </c>
      <c r="AH25" s="30">
        <v>13.79</v>
      </c>
      <c r="AI25" s="30">
        <v>90.12</v>
      </c>
      <c r="AJ25" s="30">
        <v>0</v>
      </c>
      <c r="AK25" s="30">
        <v>1408</v>
      </c>
      <c r="AL25" s="30">
        <v>1402.94</v>
      </c>
      <c r="AM25" s="30">
        <v>2209.39</v>
      </c>
      <c r="AN25" s="30">
        <v>1877.09</v>
      </c>
      <c r="AO25" s="30">
        <v>583.86</v>
      </c>
      <c r="AP25" s="30">
        <v>1131.33</v>
      </c>
      <c r="AQ25" s="30">
        <v>174.39</v>
      </c>
      <c r="AR25" s="30">
        <v>1368.63</v>
      </c>
      <c r="AS25" s="30">
        <v>590.39</v>
      </c>
      <c r="AT25" s="30">
        <v>719.76</v>
      </c>
      <c r="AU25" s="30">
        <v>962.5</v>
      </c>
      <c r="AV25" s="30">
        <v>637.62</v>
      </c>
      <c r="AW25" s="30">
        <v>557.20000000000005</v>
      </c>
      <c r="AX25" s="30">
        <v>3960.23</v>
      </c>
      <c r="AY25" s="30">
        <v>1.32</v>
      </c>
      <c r="AZ25" s="30">
        <v>1183.5999999999999</v>
      </c>
      <c r="BA25" s="30">
        <v>718.05</v>
      </c>
      <c r="BB25" s="30">
        <v>859.75</v>
      </c>
      <c r="BC25" s="30">
        <v>441.82</v>
      </c>
      <c r="BD25" s="30">
        <v>0.11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0.32</v>
      </c>
      <c r="BJ25" s="30">
        <v>0</v>
      </c>
      <c r="BK25" s="30">
        <v>1.74</v>
      </c>
      <c r="BL25" s="30">
        <v>0</v>
      </c>
      <c r="BM25" s="30">
        <v>0.72</v>
      </c>
      <c r="BN25" s="30">
        <v>0.04</v>
      </c>
      <c r="BO25" s="30">
        <v>7.0000000000000007E-2</v>
      </c>
      <c r="BP25" s="30">
        <v>0</v>
      </c>
      <c r="BQ25" s="30">
        <v>0.06</v>
      </c>
      <c r="BR25" s="30">
        <v>0.11</v>
      </c>
      <c r="BS25" s="30">
        <v>3.34</v>
      </c>
      <c r="BT25" s="30">
        <v>0</v>
      </c>
      <c r="BU25" s="30">
        <v>0</v>
      </c>
      <c r="BV25" s="30">
        <v>7.42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688.51</v>
      </c>
      <c r="CC25" s="29">
        <f>SUM($CC$16:$CC$24)</f>
        <v>101.225481</v>
      </c>
      <c r="CD25" s="27" t="e">
        <f>$I$25/#REF!*100</f>
        <v>#REF!</v>
      </c>
      <c r="CE25" s="27">
        <v>1547.93</v>
      </c>
      <c r="CG25" s="27">
        <v>162.09</v>
      </c>
      <c r="CH25" s="27">
        <v>93.57</v>
      </c>
      <c r="CI25" s="27">
        <v>127.83</v>
      </c>
      <c r="CJ25" s="27">
        <v>4635.4799999999996</v>
      </c>
      <c r="CK25" s="27">
        <v>2098.7399999999998</v>
      </c>
      <c r="CL25" s="27">
        <v>3367.11</v>
      </c>
      <c r="CM25" s="27">
        <v>138.44999999999999</v>
      </c>
      <c r="CN25" s="27">
        <v>87.98</v>
      </c>
      <c r="CO25" s="27">
        <v>113.25</v>
      </c>
      <c r="CP25" s="27">
        <v>12.84</v>
      </c>
      <c r="CQ25" s="27">
        <v>3.21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11.231999999999999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"13"</f>
        <v>13</v>
      </c>
      <c r="B28" s="20" t="s">
        <v>109</v>
      </c>
      <c r="C28" s="21" t="str">
        <f>"170"</f>
        <v>170</v>
      </c>
      <c r="D28" s="21">
        <v>0.68</v>
      </c>
      <c r="E28" s="21">
        <v>0</v>
      </c>
      <c r="F28" s="21">
        <v>0.68</v>
      </c>
      <c r="G28" s="21">
        <v>0.68</v>
      </c>
      <c r="H28" s="21">
        <v>19.72</v>
      </c>
      <c r="I28" s="21">
        <v>82.756</v>
      </c>
      <c r="J28" s="22">
        <v>0.17</v>
      </c>
      <c r="K28" s="22">
        <v>0</v>
      </c>
      <c r="L28" s="22">
        <v>0</v>
      </c>
      <c r="M28" s="22">
        <v>0</v>
      </c>
      <c r="N28" s="22">
        <v>15.3</v>
      </c>
      <c r="O28" s="22">
        <v>1.36</v>
      </c>
      <c r="P28" s="22">
        <v>3.06</v>
      </c>
      <c r="Q28" s="22">
        <v>0</v>
      </c>
      <c r="R28" s="22">
        <v>0</v>
      </c>
      <c r="S28" s="22">
        <v>1.36</v>
      </c>
      <c r="T28" s="22">
        <v>0.85</v>
      </c>
      <c r="U28" s="22">
        <v>44.2</v>
      </c>
      <c r="V28" s="22">
        <v>472.6</v>
      </c>
      <c r="W28" s="22">
        <v>27.2</v>
      </c>
      <c r="X28" s="22">
        <v>15.3</v>
      </c>
      <c r="Y28" s="22">
        <v>18.7</v>
      </c>
      <c r="Z28" s="22">
        <v>3.74</v>
      </c>
      <c r="AA28" s="22">
        <v>0</v>
      </c>
      <c r="AB28" s="22">
        <v>51</v>
      </c>
      <c r="AC28" s="22">
        <v>8.5</v>
      </c>
      <c r="AD28" s="22">
        <v>0.34</v>
      </c>
      <c r="AE28" s="22">
        <v>0.05</v>
      </c>
      <c r="AF28" s="22">
        <v>0.03</v>
      </c>
      <c r="AG28" s="22">
        <v>0.51</v>
      </c>
      <c r="AH28" s="22">
        <v>0.68</v>
      </c>
      <c r="AI28" s="22">
        <v>17</v>
      </c>
      <c r="AJ28" s="22">
        <v>0</v>
      </c>
      <c r="AK28" s="22">
        <v>20.399999999999999</v>
      </c>
      <c r="AL28" s="22">
        <v>22.1</v>
      </c>
      <c r="AM28" s="22">
        <v>32.299999999999997</v>
      </c>
      <c r="AN28" s="22">
        <v>30.6</v>
      </c>
      <c r="AO28" s="22">
        <v>5.0999999999999996</v>
      </c>
      <c r="AP28" s="22">
        <v>18.7</v>
      </c>
      <c r="AQ28" s="22">
        <v>5.0999999999999996</v>
      </c>
      <c r="AR28" s="22">
        <v>15.3</v>
      </c>
      <c r="AS28" s="22">
        <v>28.9</v>
      </c>
      <c r="AT28" s="22">
        <v>17</v>
      </c>
      <c r="AU28" s="22">
        <v>132.6</v>
      </c>
      <c r="AV28" s="22">
        <v>11.9</v>
      </c>
      <c r="AW28" s="22">
        <v>23.8</v>
      </c>
      <c r="AX28" s="22">
        <v>71.400000000000006</v>
      </c>
      <c r="AY28" s="22">
        <v>0</v>
      </c>
      <c r="AZ28" s="22">
        <v>22.1</v>
      </c>
      <c r="BA28" s="22">
        <v>27.2</v>
      </c>
      <c r="BB28" s="22">
        <v>10.199999999999999</v>
      </c>
      <c r="BC28" s="22">
        <v>8.5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146.71</v>
      </c>
      <c r="CC28" s="21">
        <v>28.56</v>
      </c>
      <c r="CE28" s="19">
        <v>8.5</v>
      </c>
      <c r="CG28" s="19">
        <v>0.66</v>
      </c>
      <c r="CH28" s="19">
        <v>0.66</v>
      </c>
      <c r="CI28" s="19">
        <v>0.66</v>
      </c>
      <c r="CJ28" s="19">
        <v>49.5</v>
      </c>
      <c r="CK28" s="19">
        <v>49.5</v>
      </c>
      <c r="CL28" s="19">
        <v>49.5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23.8</v>
      </c>
    </row>
    <row r="29" spans="1:96" s="27" customFormat="1" ht="11.4">
      <c r="B29" s="28" t="s">
        <v>110</v>
      </c>
      <c r="C29" s="29"/>
      <c r="D29" s="29">
        <v>1.68</v>
      </c>
      <c r="E29" s="29">
        <v>0</v>
      </c>
      <c r="F29" s="29">
        <v>0.88</v>
      </c>
      <c r="G29" s="29">
        <v>0.68</v>
      </c>
      <c r="H29" s="29">
        <v>40.32</v>
      </c>
      <c r="I29" s="29">
        <v>169.24</v>
      </c>
      <c r="J29" s="30">
        <v>0.17</v>
      </c>
      <c r="K29" s="30">
        <v>0</v>
      </c>
      <c r="L29" s="30">
        <v>0</v>
      </c>
      <c r="M29" s="30">
        <v>0</v>
      </c>
      <c r="N29" s="30">
        <v>35.1</v>
      </c>
      <c r="O29" s="30">
        <v>1.76</v>
      </c>
      <c r="P29" s="30">
        <v>3.46</v>
      </c>
      <c r="Q29" s="30">
        <v>0</v>
      </c>
      <c r="R29" s="30">
        <v>0</v>
      </c>
      <c r="S29" s="30">
        <v>2.36</v>
      </c>
      <c r="T29" s="30">
        <v>1.45</v>
      </c>
      <c r="U29" s="30">
        <v>56.2</v>
      </c>
      <c r="V29" s="30">
        <v>712.6</v>
      </c>
      <c r="W29" s="30">
        <v>41.2</v>
      </c>
      <c r="X29" s="30">
        <v>23.3</v>
      </c>
      <c r="Y29" s="30">
        <v>32.700000000000003</v>
      </c>
      <c r="Z29" s="30">
        <v>6.54</v>
      </c>
      <c r="AA29" s="30">
        <v>0</v>
      </c>
      <c r="AB29" s="30">
        <v>51</v>
      </c>
      <c r="AC29" s="30">
        <v>8.5</v>
      </c>
      <c r="AD29" s="30">
        <v>0.54</v>
      </c>
      <c r="AE29" s="30">
        <v>7.0000000000000007E-2</v>
      </c>
      <c r="AF29" s="30">
        <v>0.05</v>
      </c>
      <c r="AG29" s="30">
        <v>0.71</v>
      </c>
      <c r="AH29" s="30">
        <v>1.08</v>
      </c>
      <c r="AI29" s="30">
        <v>21</v>
      </c>
      <c r="AJ29" s="30">
        <v>0.4</v>
      </c>
      <c r="AK29" s="30">
        <v>36.4</v>
      </c>
      <c r="AL29" s="30">
        <v>42.1</v>
      </c>
      <c r="AM29" s="30">
        <v>60.3</v>
      </c>
      <c r="AN29" s="30">
        <v>58.6</v>
      </c>
      <c r="AO29" s="30">
        <v>9.1</v>
      </c>
      <c r="AP29" s="30">
        <v>34.700000000000003</v>
      </c>
      <c r="AQ29" s="30">
        <v>9.1</v>
      </c>
      <c r="AR29" s="30">
        <v>29.3</v>
      </c>
      <c r="AS29" s="30">
        <v>54.9</v>
      </c>
      <c r="AT29" s="30">
        <v>33</v>
      </c>
      <c r="AU29" s="30">
        <v>248.6</v>
      </c>
      <c r="AV29" s="30">
        <v>21.9</v>
      </c>
      <c r="AW29" s="30">
        <v>45.8</v>
      </c>
      <c r="AX29" s="30">
        <v>135.4</v>
      </c>
      <c r="AY29" s="30">
        <v>0</v>
      </c>
      <c r="AZ29" s="30">
        <v>42.1</v>
      </c>
      <c r="BA29" s="30">
        <v>51.2</v>
      </c>
      <c r="BB29" s="30">
        <v>20.2</v>
      </c>
      <c r="BC29" s="30">
        <v>16.5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322.91000000000003</v>
      </c>
      <c r="CC29" s="29">
        <f>SUM($CC$26:$CC$28)</f>
        <v>39.792000000000002</v>
      </c>
      <c r="CD29" s="27" t="e">
        <f>$I$29/#REF!*100</f>
        <v>#REF!</v>
      </c>
      <c r="CE29" s="27">
        <v>8.5</v>
      </c>
      <c r="CG29" s="27">
        <v>4.66</v>
      </c>
      <c r="CH29" s="27">
        <v>4.66</v>
      </c>
      <c r="CI29" s="27">
        <v>4.66</v>
      </c>
      <c r="CJ29" s="27">
        <v>449.5</v>
      </c>
      <c r="CK29" s="27">
        <v>231.5</v>
      </c>
      <c r="CL29" s="27">
        <v>340.5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150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"200"</f>
        <v>200</v>
      </c>
      <c r="D32" s="25">
        <v>5.49</v>
      </c>
      <c r="E32" s="25">
        <v>2.36</v>
      </c>
      <c r="F32" s="25">
        <v>6.04</v>
      </c>
      <c r="G32" s="25">
        <v>0.76</v>
      </c>
      <c r="H32" s="25">
        <v>26.6</v>
      </c>
      <c r="I32" s="25">
        <v>181.42480868292691</v>
      </c>
      <c r="J32" s="26">
        <v>3.98</v>
      </c>
      <c r="K32" s="26">
        <v>0.11</v>
      </c>
      <c r="L32" s="26">
        <v>0</v>
      </c>
      <c r="M32" s="26">
        <v>0</v>
      </c>
      <c r="N32" s="26">
        <v>6.61</v>
      </c>
      <c r="O32" s="26">
        <v>18.95</v>
      </c>
      <c r="P32" s="26">
        <v>1.03</v>
      </c>
      <c r="Q32" s="26">
        <v>0</v>
      </c>
      <c r="R32" s="26">
        <v>0</v>
      </c>
      <c r="S32" s="26">
        <v>0.08</v>
      </c>
      <c r="T32" s="26">
        <v>1.68</v>
      </c>
      <c r="U32" s="26">
        <v>345.2</v>
      </c>
      <c r="V32" s="26">
        <v>154.16999999999999</v>
      </c>
      <c r="W32" s="26">
        <v>94.86</v>
      </c>
      <c r="X32" s="26">
        <v>25.86</v>
      </c>
      <c r="Y32" s="26">
        <v>112.85</v>
      </c>
      <c r="Z32" s="26">
        <v>0.67</v>
      </c>
      <c r="AA32" s="26">
        <v>21.31</v>
      </c>
      <c r="AB32" s="26">
        <v>21.23</v>
      </c>
      <c r="AC32" s="26">
        <v>40.14</v>
      </c>
      <c r="AD32" s="26">
        <v>0.28999999999999998</v>
      </c>
      <c r="AE32" s="26">
        <v>0.09</v>
      </c>
      <c r="AF32" s="26">
        <v>0.11</v>
      </c>
      <c r="AG32" s="26">
        <v>0.43</v>
      </c>
      <c r="AH32" s="26">
        <v>1.91</v>
      </c>
      <c r="AI32" s="26">
        <v>0.42</v>
      </c>
      <c r="AJ32" s="26">
        <v>0</v>
      </c>
      <c r="AK32" s="26">
        <v>265.98</v>
      </c>
      <c r="AL32" s="26">
        <v>252.58</v>
      </c>
      <c r="AM32" s="26">
        <v>583.76</v>
      </c>
      <c r="AN32" s="26">
        <v>250.59</v>
      </c>
      <c r="AO32" s="26">
        <v>128.19999999999999</v>
      </c>
      <c r="AP32" s="26">
        <v>208.81</v>
      </c>
      <c r="AQ32" s="26">
        <v>79.73</v>
      </c>
      <c r="AR32" s="26">
        <v>279.01</v>
      </c>
      <c r="AS32" s="26">
        <v>237.17</v>
      </c>
      <c r="AT32" s="26">
        <v>132.16</v>
      </c>
      <c r="AU32" s="26">
        <v>164.7</v>
      </c>
      <c r="AV32" s="26">
        <v>72.98</v>
      </c>
      <c r="AW32" s="26">
        <v>97.3</v>
      </c>
      <c r="AX32" s="26">
        <v>774.65</v>
      </c>
      <c r="AY32" s="26">
        <v>0</v>
      </c>
      <c r="AZ32" s="26">
        <v>268.08</v>
      </c>
      <c r="BA32" s="26">
        <v>190.65</v>
      </c>
      <c r="BB32" s="26">
        <v>245.95</v>
      </c>
      <c r="BC32" s="26">
        <v>77.84</v>
      </c>
      <c r="BD32" s="26">
        <v>0.12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0.34</v>
      </c>
      <c r="BJ32" s="26">
        <v>0</v>
      </c>
      <c r="BK32" s="26">
        <v>0.99</v>
      </c>
      <c r="BL32" s="26">
        <v>0</v>
      </c>
      <c r="BM32" s="26">
        <v>0.3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0.86</v>
      </c>
      <c r="BT32" s="26">
        <v>0</v>
      </c>
      <c r="BU32" s="26">
        <v>0</v>
      </c>
      <c r="BV32" s="26">
        <v>0.4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176.36</v>
      </c>
      <c r="CC32" s="25">
        <v>19.870539000000001</v>
      </c>
      <c r="CE32" s="23">
        <v>24.85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2.93</v>
      </c>
      <c r="CQ32" s="23">
        <v>0.78</v>
      </c>
      <c r="CR32" s="23">
        <v>12.042721</v>
      </c>
    </row>
    <row r="33" spans="1:96" s="23" customFormat="1">
      <c r="A33" s="23" t="str">
        <f>"726/1"</f>
        <v>726/1</v>
      </c>
      <c r="B33" s="24" t="s">
        <v>94</v>
      </c>
      <c r="C33" s="25" t="str">
        <f>"120"</f>
        <v>120</v>
      </c>
      <c r="D33" s="25">
        <v>15.53</v>
      </c>
      <c r="E33" s="25">
        <v>0.08</v>
      </c>
      <c r="F33" s="25">
        <v>8.2799999999999994</v>
      </c>
      <c r="G33" s="25">
        <v>3.6</v>
      </c>
      <c r="H33" s="25">
        <v>83.87</v>
      </c>
      <c r="I33" s="25">
        <v>465.48802000000006</v>
      </c>
      <c r="J33" s="26">
        <v>5.31</v>
      </c>
      <c r="K33" s="26">
        <v>0.22</v>
      </c>
      <c r="L33" s="26">
        <v>0</v>
      </c>
      <c r="M33" s="26">
        <v>0</v>
      </c>
      <c r="N33" s="26">
        <v>29.27</v>
      </c>
      <c r="O33" s="26">
        <v>51.11</v>
      </c>
      <c r="P33" s="26">
        <v>3.49</v>
      </c>
      <c r="Q33" s="26">
        <v>0</v>
      </c>
      <c r="R33" s="26">
        <v>0</v>
      </c>
      <c r="S33" s="26">
        <v>0.36</v>
      </c>
      <c r="T33" s="26">
        <v>2.06</v>
      </c>
      <c r="U33" s="26">
        <v>516.29999999999995</v>
      </c>
      <c r="V33" s="26">
        <v>140.97999999999999</v>
      </c>
      <c r="W33" s="26">
        <v>25.34</v>
      </c>
      <c r="X33" s="26">
        <v>34.450000000000003</v>
      </c>
      <c r="Y33" s="26">
        <v>91.35</v>
      </c>
      <c r="Z33" s="26">
        <v>2.11</v>
      </c>
      <c r="AA33" s="26">
        <v>24</v>
      </c>
      <c r="AB33" s="26">
        <v>24</v>
      </c>
      <c r="AC33" s="26">
        <v>45</v>
      </c>
      <c r="AD33" s="26">
        <v>2.14</v>
      </c>
      <c r="AE33" s="26">
        <v>0.14000000000000001</v>
      </c>
      <c r="AF33" s="26">
        <v>0.06</v>
      </c>
      <c r="AG33" s="26">
        <v>1.54</v>
      </c>
      <c r="AH33" s="26">
        <v>3.62</v>
      </c>
      <c r="AI33" s="26">
        <v>0</v>
      </c>
      <c r="AJ33" s="26">
        <v>0</v>
      </c>
      <c r="AK33" s="26">
        <v>423.56</v>
      </c>
      <c r="AL33" s="26">
        <v>439.26</v>
      </c>
      <c r="AM33" s="26">
        <v>673.79</v>
      </c>
      <c r="AN33" s="26">
        <v>228.7</v>
      </c>
      <c r="AO33" s="26">
        <v>133.57</v>
      </c>
      <c r="AP33" s="26">
        <v>268.37</v>
      </c>
      <c r="AQ33" s="26">
        <v>103.31</v>
      </c>
      <c r="AR33" s="26">
        <v>477.71</v>
      </c>
      <c r="AS33" s="26">
        <v>297.79000000000002</v>
      </c>
      <c r="AT33" s="26">
        <v>411.91</v>
      </c>
      <c r="AU33" s="26">
        <v>344.89</v>
      </c>
      <c r="AV33" s="26">
        <v>184.9</v>
      </c>
      <c r="AW33" s="26">
        <v>318.10000000000002</v>
      </c>
      <c r="AX33" s="26">
        <v>2635.95</v>
      </c>
      <c r="AY33" s="26">
        <v>0</v>
      </c>
      <c r="AZ33" s="26">
        <v>858.41</v>
      </c>
      <c r="BA33" s="26">
        <v>378.44</v>
      </c>
      <c r="BB33" s="26">
        <v>254.36</v>
      </c>
      <c r="BC33" s="26">
        <v>196.08</v>
      </c>
      <c r="BD33" s="26">
        <v>0.24</v>
      </c>
      <c r="BE33" s="26">
        <v>0.11</v>
      </c>
      <c r="BF33" s="26">
        <v>0.06</v>
      </c>
      <c r="BG33" s="26">
        <v>0.13</v>
      </c>
      <c r="BH33" s="26">
        <v>0.16</v>
      </c>
      <c r="BI33" s="26">
        <v>0.72</v>
      </c>
      <c r="BJ33" s="26">
        <v>0</v>
      </c>
      <c r="BK33" s="26">
        <v>2.29</v>
      </c>
      <c r="BL33" s="26">
        <v>0</v>
      </c>
      <c r="BM33" s="26">
        <v>0.76</v>
      </c>
      <c r="BN33" s="26">
        <v>0.01</v>
      </c>
      <c r="BO33" s="26">
        <v>0</v>
      </c>
      <c r="BP33" s="26">
        <v>0</v>
      </c>
      <c r="BQ33" s="26">
        <v>0.14000000000000001</v>
      </c>
      <c r="BR33" s="26">
        <v>0.21</v>
      </c>
      <c r="BS33" s="26">
        <v>2.82</v>
      </c>
      <c r="BT33" s="26">
        <v>0</v>
      </c>
      <c r="BU33" s="26">
        <v>0</v>
      </c>
      <c r="BV33" s="26">
        <v>1.1499999999999999</v>
      </c>
      <c r="BW33" s="26">
        <v>0.03</v>
      </c>
      <c r="BX33" s="26">
        <v>0</v>
      </c>
      <c r="BY33" s="26">
        <v>0</v>
      </c>
      <c r="BZ33" s="26">
        <v>0</v>
      </c>
      <c r="CA33" s="26">
        <v>0</v>
      </c>
      <c r="CB33" s="26">
        <v>67.540000000000006</v>
      </c>
      <c r="CC33" s="25">
        <v>45.814889999999998</v>
      </c>
      <c r="CE33" s="23">
        <v>28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27.7666</v>
      </c>
    </row>
    <row r="34" spans="1:96" s="23" customFormat="1">
      <c r="A34" s="23" t="str">
        <f>"2"</f>
        <v>2</v>
      </c>
      <c r="B34" s="24" t="s">
        <v>95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1.962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1.635</v>
      </c>
    </row>
    <row r="35" spans="1:96" s="19" customFormat="1">
      <c r="A35" s="19" t="str">
        <f>"29/10"</f>
        <v>29/10</v>
      </c>
      <c r="B35" s="20" t="s">
        <v>96</v>
      </c>
      <c r="C35" s="21" t="str">
        <f>"200"</f>
        <v>200</v>
      </c>
      <c r="D35" s="21">
        <v>0.21</v>
      </c>
      <c r="E35" s="21">
        <v>0</v>
      </c>
      <c r="F35" s="21">
        <v>0.05</v>
      </c>
      <c r="G35" s="21">
        <v>0.05</v>
      </c>
      <c r="H35" s="21">
        <v>7.25</v>
      </c>
      <c r="I35" s="21">
        <v>29.478207999999995</v>
      </c>
      <c r="J35" s="22">
        <v>0</v>
      </c>
      <c r="K35" s="22">
        <v>0</v>
      </c>
      <c r="L35" s="22">
        <v>0</v>
      </c>
      <c r="M35" s="22">
        <v>0</v>
      </c>
      <c r="N35" s="22">
        <v>7.05</v>
      </c>
      <c r="O35" s="22">
        <v>0</v>
      </c>
      <c r="P35" s="22">
        <v>0.2</v>
      </c>
      <c r="Q35" s="22">
        <v>0</v>
      </c>
      <c r="R35" s="22">
        <v>0</v>
      </c>
      <c r="S35" s="22">
        <v>0.34</v>
      </c>
      <c r="T35" s="22">
        <v>0.08</v>
      </c>
      <c r="U35" s="22">
        <v>0.72</v>
      </c>
      <c r="V35" s="22">
        <v>9.89</v>
      </c>
      <c r="W35" s="22">
        <v>2.5299999999999998</v>
      </c>
      <c r="X35" s="22">
        <v>0.68</v>
      </c>
      <c r="Y35" s="22">
        <v>1.23</v>
      </c>
      <c r="Z35" s="22">
        <v>0.06</v>
      </c>
      <c r="AA35" s="22">
        <v>0</v>
      </c>
      <c r="AB35" s="22">
        <v>0.54</v>
      </c>
      <c r="AC35" s="22">
        <v>0.12</v>
      </c>
      <c r="AD35" s="22">
        <v>0.01</v>
      </c>
      <c r="AE35" s="22">
        <v>0</v>
      </c>
      <c r="AF35" s="22">
        <v>0</v>
      </c>
      <c r="AG35" s="22">
        <v>0.01</v>
      </c>
      <c r="AH35" s="22">
        <v>0.01</v>
      </c>
      <c r="AI35" s="22">
        <v>0.96</v>
      </c>
      <c r="AJ35" s="22">
        <v>0</v>
      </c>
      <c r="AK35" s="22">
        <v>0.82</v>
      </c>
      <c r="AL35" s="22">
        <v>0.94</v>
      </c>
      <c r="AM35" s="22">
        <v>0.76</v>
      </c>
      <c r="AN35" s="22">
        <v>1.41</v>
      </c>
      <c r="AO35" s="22">
        <v>0.35</v>
      </c>
      <c r="AP35" s="22">
        <v>1.47</v>
      </c>
      <c r="AQ35" s="22">
        <v>0</v>
      </c>
      <c r="AR35" s="22">
        <v>1.88</v>
      </c>
      <c r="AS35" s="22">
        <v>0</v>
      </c>
      <c r="AT35" s="22">
        <v>0</v>
      </c>
      <c r="AU35" s="22">
        <v>0</v>
      </c>
      <c r="AV35" s="22">
        <v>1.06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200.46</v>
      </c>
      <c r="CC35" s="21">
        <v>3.930968</v>
      </c>
      <c r="CE35" s="19">
        <v>0.09</v>
      </c>
      <c r="CG35" s="19">
        <v>0.24</v>
      </c>
      <c r="CH35" s="19">
        <v>0.06</v>
      </c>
      <c r="CI35" s="19">
        <v>0.15</v>
      </c>
      <c r="CJ35" s="19">
        <v>12</v>
      </c>
      <c r="CK35" s="19">
        <v>4.92</v>
      </c>
      <c r="CL35" s="19">
        <v>8.4600000000000009</v>
      </c>
      <c r="CM35" s="19">
        <v>0</v>
      </c>
      <c r="CN35" s="19">
        <v>0</v>
      </c>
      <c r="CO35" s="19">
        <v>0</v>
      </c>
      <c r="CP35" s="19">
        <v>7</v>
      </c>
      <c r="CQ35" s="19">
        <v>0</v>
      </c>
      <c r="CR35" s="19">
        <v>2.3824049999999999</v>
      </c>
    </row>
    <row r="36" spans="1:96" s="27" customFormat="1" ht="11.4">
      <c r="B36" s="28" t="s">
        <v>112</v>
      </c>
      <c r="C36" s="29"/>
      <c r="D36" s="29">
        <v>23.21</v>
      </c>
      <c r="E36" s="29">
        <v>2.44</v>
      </c>
      <c r="F36" s="29">
        <v>14.56</v>
      </c>
      <c r="G36" s="29">
        <v>4.6100000000000003</v>
      </c>
      <c r="H36" s="29">
        <v>131.79</v>
      </c>
      <c r="I36" s="29">
        <v>743.56</v>
      </c>
      <c r="J36" s="30">
        <v>9.2899999999999991</v>
      </c>
      <c r="K36" s="30">
        <v>0.33</v>
      </c>
      <c r="L36" s="30">
        <v>0</v>
      </c>
      <c r="M36" s="30">
        <v>0</v>
      </c>
      <c r="N36" s="30">
        <v>43.27</v>
      </c>
      <c r="O36" s="30">
        <v>83.74</v>
      </c>
      <c r="P36" s="30">
        <v>4.78</v>
      </c>
      <c r="Q36" s="30">
        <v>0</v>
      </c>
      <c r="R36" s="30">
        <v>0</v>
      </c>
      <c r="S36" s="30">
        <v>0.78</v>
      </c>
      <c r="T36" s="30">
        <v>4.37</v>
      </c>
      <c r="U36" s="30">
        <v>862.22</v>
      </c>
      <c r="V36" s="30">
        <v>305.04000000000002</v>
      </c>
      <c r="W36" s="30">
        <v>122.74</v>
      </c>
      <c r="X36" s="30">
        <v>61</v>
      </c>
      <c r="Y36" s="30">
        <v>205.43</v>
      </c>
      <c r="Z36" s="30">
        <v>2.83</v>
      </c>
      <c r="AA36" s="30">
        <v>45.31</v>
      </c>
      <c r="AB36" s="30">
        <v>45.77</v>
      </c>
      <c r="AC36" s="30">
        <v>85.26</v>
      </c>
      <c r="AD36" s="30">
        <v>2.44</v>
      </c>
      <c r="AE36" s="30">
        <v>0.24</v>
      </c>
      <c r="AF36" s="30">
        <v>0.17</v>
      </c>
      <c r="AG36" s="30">
        <v>1.98</v>
      </c>
      <c r="AH36" s="30">
        <v>5.54</v>
      </c>
      <c r="AI36" s="30">
        <v>1.38</v>
      </c>
      <c r="AJ36" s="30">
        <v>0</v>
      </c>
      <c r="AK36" s="30">
        <v>786.15</v>
      </c>
      <c r="AL36" s="30">
        <v>792.49</v>
      </c>
      <c r="AM36" s="30">
        <v>1411</v>
      </c>
      <c r="AN36" s="30">
        <v>531.34</v>
      </c>
      <c r="AO36" s="30">
        <v>292.14</v>
      </c>
      <c r="AP36" s="30">
        <v>538.67999999999995</v>
      </c>
      <c r="AQ36" s="30">
        <v>205.74</v>
      </c>
      <c r="AR36" s="30">
        <v>867.18</v>
      </c>
      <c r="AS36" s="30">
        <v>602.29999999999995</v>
      </c>
      <c r="AT36" s="30">
        <v>638.03</v>
      </c>
      <c r="AU36" s="30">
        <v>587.1</v>
      </c>
      <c r="AV36" s="30">
        <v>299.64999999999998</v>
      </c>
      <c r="AW36" s="30">
        <v>487.43</v>
      </c>
      <c r="AX36" s="30">
        <v>4012.99</v>
      </c>
      <c r="AY36" s="30">
        <v>0</v>
      </c>
      <c r="AZ36" s="30">
        <v>1322.76</v>
      </c>
      <c r="BA36" s="30">
        <v>654.44000000000005</v>
      </c>
      <c r="BB36" s="30">
        <v>556.95000000000005</v>
      </c>
      <c r="BC36" s="30">
        <v>318.82</v>
      </c>
      <c r="BD36" s="30">
        <v>0.35</v>
      </c>
      <c r="BE36" s="30">
        <v>0.16</v>
      </c>
      <c r="BF36" s="30">
        <v>0.09</v>
      </c>
      <c r="BG36" s="30">
        <v>0.2</v>
      </c>
      <c r="BH36" s="30">
        <v>0.24</v>
      </c>
      <c r="BI36" s="30">
        <v>1.06</v>
      </c>
      <c r="BJ36" s="30">
        <v>0</v>
      </c>
      <c r="BK36" s="30">
        <v>3.3</v>
      </c>
      <c r="BL36" s="30">
        <v>0</v>
      </c>
      <c r="BM36" s="30">
        <v>1.06</v>
      </c>
      <c r="BN36" s="30">
        <v>0.01</v>
      </c>
      <c r="BO36" s="30">
        <v>0</v>
      </c>
      <c r="BP36" s="30">
        <v>0</v>
      </c>
      <c r="BQ36" s="30">
        <v>0.2</v>
      </c>
      <c r="BR36" s="30">
        <v>0.32</v>
      </c>
      <c r="BS36" s="30">
        <v>3.7</v>
      </c>
      <c r="BT36" s="30">
        <v>0</v>
      </c>
      <c r="BU36" s="30">
        <v>0</v>
      </c>
      <c r="BV36" s="30">
        <v>1.63</v>
      </c>
      <c r="BW36" s="30">
        <v>0.04</v>
      </c>
      <c r="BX36" s="30">
        <v>0</v>
      </c>
      <c r="BY36" s="30">
        <v>0</v>
      </c>
      <c r="BZ36" s="30">
        <v>0</v>
      </c>
      <c r="CA36" s="30">
        <v>0</v>
      </c>
      <c r="CB36" s="30">
        <v>456.09</v>
      </c>
      <c r="CC36" s="29">
        <f>SUM($CC$31:$CC$35)</f>
        <v>71.578396999999995</v>
      </c>
      <c r="CD36" s="27" t="e">
        <f>$I$36/#REF!*100</f>
        <v>#REF!</v>
      </c>
      <c r="CE36" s="27">
        <v>52.94</v>
      </c>
      <c r="CG36" s="27">
        <v>33.78</v>
      </c>
      <c r="CH36" s="27">
        <v>16.79</v>
      </c>
      <c r="CI36" s="27">
        <v>25.28</v>
      </c>
      <c r="CJ36" s="27">
        <v>3007.67</v>
      </c>
      <c r="CK36" s="27">
        <v>1289.5899999999999</v>
      </c>
      <c r="CL36" s="27">
        <v>2148.63</v>
      </c>
      <c r="CM36" s="27">
        <v>21.35</v>
      </c>
      <c r="CN36" s="27">
        <v>19.45</v>
      </c>
      <c r="CO36" s="27">
        <v>20.399999999999999</v>
      </c>
      <c r="CP36" s="27">
        <v>9.93</v>
      </c>
      <c r="CQ36" s="27">
        <v>0.78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99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13.385925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9.0404999999999998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17.385898999999998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10.536908</v>
      </c>
    </row>
    <row r="40" spans="1:96" s="23" customFormat="1">
      <c r="A40" s="23" t="str">
        <f>"46/3"</f>
        <v>46/3</v>
      </c>
      <c r="B40" s="24" t="s">
        <v>101</v>
      </c>
      <c r="C40" s="25" t="str">
        <f>"180"</f>
        <v>180</v>
      </c>
      <c r="D40" s="25">
        <v>6.36</v>
      </c>
      <c r="E40" s="25">
        <v>0.04</v>
      </c>
      <c r="F40" s="25">
        <v>3.57</v>
      </c>
      <c r="G40" s="25">
        <v>0.8</v>
      </c>
      <c r="H40" s="25">
        <v>40.93</v>
      </c>
      <c r="I40" s="25">
        <v>220.7282094</v>
      </c>
      <c r="J40" s="26">
        <v>2.2400000000000002</v>
      </c>
      <c r="K40" s="26">
        <v>0.1</v>
      </c>
      <c r="L40" s="26">
        <v>0</v>
      </c>
      <c r="M40" s="26">
        <v>0</v>
      </c>
      <c r="N40" s="26">
        <v>1.17</v>
      </c>
      <c r="O40" s="26">
        <v>37.700000000000003</v>
      </c>
      <c r="P40" s="26">
        <v>2.06</v>
      </c>
      <c r="Q40" s="26">
        <v>0</v>
      </c>
      <c r="R40" s="26">
        <v>0</v>
      </c>
      <c r="S40" s="26">
        <v>0</v>
      </c>
      <c r="T40" s="26">
        <v>1.54</v>
      </c>
      <c r="U40" s="26">
        <v>455.42</v>
      </c>
      <c r="V40" s="26">
        <v>67.52</v>
      </c>
      <c r="W40" s="26">
        <v>14.97</v>
      </c>
      <c r="X40" s="26">
        <v>8.74</v>
      </c>
      <c r="Y40" s="26">
        <v>48.26</v>
      </c>
      <c r="Z40" s="26">
        <v>0.89</v>
      </c>
      <c r="AA40" s="26">
        <v>10.8</v>
      </c>
      <c r="AB40" s="26">
        <v>10.8</v>
      </c>
      <c r="AC40" s="26">
        <v>20.25</v>
      </c>
      <c r="AD40" s="26">
        <v>0.96</v>
      </c>
      <c r="AE40" s="26">
        <v>0.08</v>
      </c>
      <c r="AF40" s="26">
        <v>0.02</v>
      </c>
      <c r="AG40" s="26">
        <v>0.59</v>
      </c>
      <c r="AH40" s="26">
        <v>1.78</v>
      </c>
      <c r="AI40" s="26">
        <v>0</v>
      </c>
      <c r="AJ40" s="26">
        <v>0</v>
      </c>
      <c r="AK40" s="26">
        <v>275.61</v>
      </c>
      <c r="AL40" s="26">
        <v>251.98</v>
      </c>
      <c r="AM40" s="26">
        <v>472.07</v>
      </c>
      <c r="AN40" s="26">
        <v>147.44999999999999</v>
      </c>
      <c r="AO40" s="26">
        <v>89.89</v>
      </c>
      <c r="AP40" s="26">
        <v>182.63</v>
      </c>
      <c r="AQ40" s="26">
        <v>59.92</v>
      </c>
      <c r="AR40" s="26">
        <v>292.87</v>
      </c>
      <c r="AS40" s="26">
        <v>193.67</v>
      </c>
      <c r="AT40" s="26">
        <v>233.51</v>
      </c>
      <c r="AU40" s="26">
        <v>200.31</v>
      </c>
      <c r="AV40" s="26">
        <v>117.69</v>
      </c>
      <c r="AW40" s="26">
        <v>204.66</v>
      </c>
      <c r="AX40" s="26">
        <v>1797.43</v>
      </c>
      <c r="AY40" s="26">
        <v>0</v>
      </c>
      <c r="AZ40" s="26">
        <v>566.38</v>
      </c>
      <c r="BA40" s="26">
        <v>293.38</v>
      </c>
      <c r="BB40" s="26">
        <v>147.32</v>
      </c>
      <c r="BC40" s="26">
        <v>116.63</v>
      </c>
      <c r="BD40" s="26">
        <v>0.11</v>
      </c>
      <c r="BE40" s="26">
        <v>0.05</v>
      </c>
      <c r="BF40" s="26">
        <v>0.03</v>
      </c>
      <c r="BG40" s="26">
        <v>0.06</v>
      </c>
      <c r="BH40" s="26">
        <v>7.0000000000000007E-2</v>
      </c>
      <c r="BI40" s="26">
        <v>0.31</v>
      </c>
      <c r="BJ40" s="26">
        <v>0</v>
      </c>
      <c r="BK40" s="26">
        <v>0.97</v>
      </c>
      <c r="BL40" s="26">
        <v>0</v>
      </c>
      <c r="BM40" s="26">
        <v>0.28000000000000003</v>
      </c>
      <c r="BN40" s="26">
        <v>0</v>
      </c>
      <c r="BO40" s="26">
        <v>0</v>
      </c>
      <c r="BP40" s="26">
        <v>0</v>
      </c>
      <c r="BQ40" s="26">
        <v>0.06</v>
      </c>
      <c r="BR40" s="26">
        <v>0.1</v>
      </c>
      <c r="BS40" s="26">
        <v>0.72</v>
      </c>
      <c r="BT40" s="26">
        <v>0</v>
      </c>
      <c r="BU40" s="26">
        <v>0</v>
      </c>
      <c r="BV40" s="26">
        <v>0.28999999999999998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9.08</v>
      </c>
      <c r="CC40" s="25">
        <v>11.27322</v>
      </c>
      <c r="CE40" s="23">
        <v>12.6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1.17</v>
      </c>
      <c r="CR40" s="23">
        <v>6.832255</v>
      </c>
    </row>
    <row r="41" spans="1:96" s="23" customFormat="1">
      <c r="A41" s="23" t="str">
        <f>"10/7"</f>
        <v>10/7</v>
      </c>
      <c r="B41" s="24" t="s">
        <v>102</v>
      </c>
      <c r="C41" s="25" t="str">
        <f>"100"</f>
        <v>100</v>
      </c>
      <c r="D41" s="25">
        <v>14.37</v>
      </c>
      <c r="E41" s="25">
        <v>14.3</v>
      </c>
      <c r="F41" s="25">
        <v>16.239999999999998</v>
      </c>
      <c r="G41" s="25">
        <v>4.0999999999999996</v>
      </c>
      <c r="H41" s="25">
        <v>6.45</v>
      </c>
      <c r="I41" s="25">
        <v>228.20706760000002</v>
      </c>
      <c r="J41" s="26">
        <v>4.08</v>
      </c>
      <c r="K41" s="26">
        <v>2.6</v>
      </c>
      <c r="L41" s="26">
        <v>0</v>
      </c>
      <c r="M41" s="26">
        <v>0</v>
      </c>
      <c r="N41" s="26">
        <v>2.41</v>
      </c>
      <c r="O41" s="26">
        <v>3.36</v>
      </c>
      <c r="P41" s="26">
        <v>0.68</v>
      </c>
      <c r="Q41" s="26">
        <v>0</v>
      </c>
      <c r="R41" s="26">
        <v>0</v>
      </c>
      <c r="S41" s="26">
        <v>0.09</v>
      </c>
      <c r="T41" s="26">
        <v>1.66</v>
      </c>
      <c r="U41" s="26">
        <v>265.49</v>
      </c>
      <c r="V41" s="26">
        <v>192.85</v>
      </c>
      <c r="W41" s="26">
        <v>33.92</v>
      </c>
      <c r="X41" s="26">
        <v>20.95</v>
      </c>
      <c r="Y41" s="26">
        <v>139.22</v>
      </c>
      <c r="Z41" s="26">
        <v>1.39</v>
      </c>
      <c r="AA41" s="26">
        <v>45.6</v>
      </c>
      <c r="AB41" s="26">
        <v>1931.2</v>
      </c>
      <c r="AC41" s="26">
        <v>478.6</v>
      </c>
      <c r="AD41" s="26">
        <v>2.27</v>
      </c>
      <c r="AE41" s="26">
        <v>0.05</v>
      </c>
      <c r="AF41" s="26">
        <v>0.14000000000000001</v>
      </c>
      <c r="AG41" s="26">
        <v>4.51</v>
      </c>
      <c r="AH41" s="26">
        <v>9.4499999999999993</v>
      </c>
      <c r="AI41" s="26">
        <v>1.29</v>
      </c>
      <c r="AJ41" s="26">
        <v>0</v>
      </c>
      <c r="AK41" s="26">
        <v>797.37</v>
      </c>
      <c r="AL41" s="26">
        <v>841.55</v>
      </c>
      <c r="AM41" s="26">
        <v>1245.79</v>
      </c>
      <c r="AN41" s="26">
        <v>1427.04</v>
      </c>
      <c r="AO41" s="26">
        <v>382.2</v>
      </c>
      <c r="AP41" s="26">
        <v>708.76</v>
      </c>
      <c r="AQ41" s="26">
        <v>31.27</v>
      </c>
      <c r="AR41" s="26">
        <v>725.38</v>
      </c>
      <c r="AS41" s="26">
        <v>95.17</v>
      </c>
      <c r="AT41" s="26">
        <v>108.77</v>
      </c>
      <c r="AU41" s="26">
        <v>163.25</v>
      </c>
      <c r="AV41" s="26">
        <v>373.36</v>
      </c>
      <c r="AW41" s="26">
        <v>65.31</v>
      </c>
      <c r="AX41" s="26">
        <v>384.42</v>
      </c>
      <c r="AY41" s="26">
        <v>1.32</v>
      </c>
      <c r="AZ41" s="26">
        <v>99.42</v>
      </c>
      <c r="BA41" s="26">
        <v>118.03</v>
      </c>
      <c r="BB41" s="26">
        <v>503.52</v>
      </c>
      <c r="BC41" s="26">
        <v>192.57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0.23</v>
      </c>
      <c r="BL41" s="26">
        <v>0</v>
      </c>
      <c r="BM41" s="26">
        <v>0.15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0.84</v>
      </c>
      <c r="BT41" s="26">
        <v>0</v>
      </c>
      <c r="BU41" s="26">
        <v>0</v>
      </c>
      <c r="BV41" s="26">
        <v>2.4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88.03</v>
      </c>
      <c r="CC41" s="25">
        <v>49.461364000000003</v>
      </c>
      <c r="CE41" s="23">
        <v>367.47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0.5</v>
      </c>
      <c r="CR41" s="23">
        <v>30.095490000000002</v>
      </c>
    </row>
    <row r="42" spans="1:96" s="23" customFormat="1">
      <c r="A42" s="23" t="str">
        <f>"601"</f>
        <v>601</v>
      </c>
      <c r="B42" s="24" t="s">
        <v>103</v>
      </c>
      <c r="C42" s="25" t="str">
        <f>"30"</f>
        <v>30</v>
      </c>
      <c r="D42" s="25">
        <v>0.43</v>
      </c>
      <c r="E42" s="25">
        <v>0</v>
      </c>
      <c r="F42" s="25">
        <v>0.89</v>
      </c>
      <c r="G42" s="25">
        <v>0.03</v>
      </c>
      <c r="H42" s="25">
        <v>1.74</v>
      </c>
      <c r="I42" s="25">
        <v>16.849643977499998</v>
      </c>
      <c r="J42" s="26">
        <v>0.68</v>
      </c>
      <c r="K42" s="26">
        <v>0</v>
      </c>
      <c r="L42" s="26">
        <v>0</v>
      </c>
      <c r="M42" s="26">
        <v>0</v>
      </c>
      <c r="N42" s="26">
        <v>0.39</v>
      </c>
      <c r="O42" s="26">
        <v>1.27</v>
      </c>
      <c r="P42" s="26">
        <v>7.0000000000000007E-2</v>
      </c>
      <c r="Q42" s="26">
        <v>0</v>
      </c>
      <c r="R42" s="26">
        <v>0</v>
      </c>
      <c r="S42" s="26">
        <v>0.08</v>
      </c>
      <c r="T42" s="26">
        <v>0.56999999999999995</v>
      </c>
      <c r="U42" s="26">
        <v>196.75</v>
      </c>
      <c r="V42" s="26">
        <v>15.83</v>
      </c>
      <c r="W42" s="26">
        <v>7.2</v>
      </c>
      <c r="X42" s="26">
        <v>1.27</v>
      </c>
      <c r="Y42" s="26">
        <v>5.79</v>
      </c>
      <c r="Z42" s="26">
        <v>0.06</v>
      </c>
      <c r="AA42" s="26">
        <v>2.7</v>
      </c>
      <c r="AB42" s="26">
        <v>14.88</v>
      </c>
      <c r="AC42" s="26">
        <v>10.73</v>
      </c>
      <c r="AD42" s="26">
        <v>7.0000000000000007E-2</v>
      </c>
      <c r="AE42" s="26">
        <v>0</v>
      </c>
      <c r="AF42" s="26">
        <v>0.01</v>
      </c>
      <c r="AG42" s="26">
        <v>0.04</v>
      </c>
      <c r="AH42" s="26">
        <v>0.14000000000000001</v>
      </c>
      <c r="AI42" s="26">
        <v>0.17</v>
      </c>
      <c r="AJ42" s="26">
        <v>0</v>
      </c>
      <c r="AK42" s="26">
        <v>9.36</v>
      </c>
      <c r="AL42" s="26">
        <v>8.5500000000000007</v>
      </c>
      <c r="AM42" s="26">
        <v>16.02</v>
      </c>
      <c r="AN42" s="26">
        <v>4.97</v>
      </c>
      <c r="AO42" s="26">
        <v>3.04</v>
      </c>
      <c r="AP42" s="26">
        <v>6.18</v>
      </c>
      <c r="AQ42" s="26">
        <v>1.99</v>
      </c>
      <c r="AR42" s="26">
        <v>9.94</v>
      </c>
      <c r="AS42" s="26">
        <v>6.56</v>
      </c>
      <c r="AT42" s="26">
        <v>7.95</v>
      </c>
      <c r="AU42" s="26">
        <v>6.76</v>
      </c>
      <c r="AV42" s="26">
        <v>3.98</v>
      </c>
      <c r="AW42" s="26">
        <v>6.96</v>
      </c>
      <c r="AX42" s="26">
        <v>61.23</v>
      </c>
      <c r="AY42" s="26">
        <v>0</v>
      </c>
      <c r="AZ42" s="26">
        <v>19.28</v>
      </c>
      <c r="BA42" s="26">
        <v>9.94</v>
      </c>
      <c r="BB42" s="26">
        <v>4.97</v>
      </c>
      <c r="BC42" s="26">
        <v>3.98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29.26</v>
      </c>
      <c r="CC42" s="25">
        <v>3.144603</v>
      </c>
      <c r="CE42" s="23">
        <v>5.18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0.5</v>
      </c>
      <c r="CR42" s="23">
        <v>1.9058200000000001</v>
      </c>
    </row>
    <row r="43" spans="1:96" s="23" customFormat="1">
      <c r="A43" s="23" t="str">
        <f>"2"</f>
        <v>2</v>
      </c>
      <c r="B43" s="24" t="s">
        <v>95</v>
      </c>
      <c r="C43" s="25" t="str">
        <f>"33,2"</f>
        <v>33,2</v>
      </c>
      <c r="D43" s="25">
        <v>2.2000000000000002</v>
      </c>
      <c r="E43" s="25">
        <v>0</v>
      </c>
      <c r="F43" s="25">
        <v>0.22</v>
      </c>
      <c r="G43" s="25">
        <v>0.22</v>
      </c>
      <c r="H43" s="25">
        <v>15.57</v>
      </c>
      <c r="I43" s="25">
        <v>74.335132000000002</v>
      </c>
      <c r="J43" s="26">
        <v>0</v>
      </c>
      <c r="K43" s="26">
        <v>0</v>
      </c>
      <c r="L43" s="26">
        <v>0</v>
      </c>
      <c r="M43" s="26">
        <v>0</v>
      </c>
      <c r="N43" s="26">
        <v>0.37</v>
      </c>
      <c r="O43" s="26">
        <v>15.14</v>
      </c>
      <c r="P43" s="26">
        <v>7.0000000000000007E-2</v>
      </c>
      <c r="Q43" s="26">
        <v>0</v>
      </c>
      <c r="R43" s="26">
        <v>0</v>
      </c>
      <c r="S43" s="26">
        <v>0</v>
      </c>
      <c r="T43" s="26">
        <v>0.6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106</v>
      </c>
      <c r="AL43" s="26">
        <v>110.34</v>
      </c>
      <c r="AM43" s="26">
        <v>168.97</v>
      </c>
      <c r="AN43" s="26">
        <v>56.03</v>
      </c>
      <c r="AO43" s="26">
        <v>33.22</v>
      </c>
      <c r="AP43" s="26">
        <v>66.430000000000007</v>
      </c>
      <c r="AQ43" s="26">
        <v>25.13</v>
      </c>
      <c r="AR43" s="26">
        <v>120.16</v>
      </c>
      <c r="AS43" s="26">
        <v>74.52</v>
      </c>
      <c r="AT43" s="26">
        <v>103.98</v>
      </c>
      <c r="AU43" s="26">
        <v>85.79</v>
      </c>
      <c r="AV43" s="26">
        <v>45.06</v>
      </c>
      <c r="AW43" s="26">
        <v>79.72</v>
      </c>
      <c r="AX43" s="26">
        <v>666.64</v>
      </c>
      <c r="AY43" s="26">
        <v>0</v>
      </c>
      <c r="AZ43" s="26">
        <v>217.21</v>
      </c>
      <c r="BA43" s="26">
        <v>94.45</v>
      </c>
      <c r="BB43" s="26">
        <v>62.68</v>
      </c>
      <c r="BC43" s="26">
        <v>49.68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0.09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12.98</v>
      </c>
      <c r="CC43" s="25">
        <v>2.1712799999999999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1.8093999999999999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58.013999999999989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1.9022399999999999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1.5851999999999999</v>
      </c>
    </row>
    <row r="45" spans="1:96" s="19" customFormat="1">
      <c r="A45" s="19" t="str">
        <f>"37/10"</f>
        <v>37/10</v>
      </c>
      <c r="B45" s="20" t="s">
        <v>105</v>
      </c>
      <c r="C45" s="21" t="str">
        <f>"180"</f>
        <v>180</v>
      </c>
      <c r="D45" s="21">
        <v>0.6</v>
      </c>
      <c r="E45" s="21">
        <v>0</v>
      </c>
      <c r="F45" s="21">
        <v>0.25</v>
      </c>
      <c r="G45" s="21">
        <v>0.25</v>
      </c>
      <c r="H45" s="21">
        <v>21.26</v>
      </c>
      <c r="I45" s="21">
        <v>81.272339999999986</v>
      </c>
      <c r="J45" s="22">
        <v>0.04</v>
      </c>
      <c r="K45" s="22">
        <v>0</v>
      </c>
      <c r="L45" s="22">
        <v>0</v>
      </c>
      <c r="M45" s="22">
        <v>0</v>
      </c>
      <c r="N45" s="22">
        <v>16.23</v>
      </c>
      <c r="O45" s="22">
        <v>1.06</v>
      </c>
      <c r="P45" s="22">
        <v>3.97</v>
      </c>
      <c r="Q45" s="22">
        <v>0</v>
      </c>
      <c r="R45" s="22">
        <v>0</v>
      </c>
      <c r="S45" s="22">
        <v>0.9</v>
      </c>
      <c r="T45" s="22">
        <v>0.86</v>
      </c>
      <c r="U45" s="22">
        <v>2.0499999999999998</v>
      </c>
      <c r="V45" s="22">
        <v>9.18</v>
      </c>
      <c r="W45" s="22">
        <v>10.74</v>
      </c>
      <c r="X45" s="22">
        <v>2.91</v>
      </c>
      <c r="Y45" s="22">
        <v>2.85</v>
      </c>
      <c r="Z45" s="22">
        <v>0.55000000000000004</v>
      </c>
      <c r="AA45" s="22">
        <v>0</v>
      </c>
      <c r="AB45" s="22">
        <v>793.8</v>
      </c>
      <c r="AC45" s="22">
        <v>147.06</v>
      </c>
      <c r="AD45" s="22">
        <v>0.68</v>
      </c>
      <c r="AE45" s="22">
        <v>0.01</v>
      </c>
      <c r="AF45" s="22">
        <v>0.05</v>
      </c>
      <c r="AG45" s="22">
        <v>0.18</v>
      </c>
      <c r="AH45" s="22">
        <v>0.25</v>
      </c>
      <c r="AI45" s="22">
        <v>72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209.53</v>
      </c>
      <c r="CC45" s="21">
        <v>9.9049499999999995</v>
      </c>
      <c r="CE45" s="19">
        <v>132.30000000000001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9</v>
      </c>
      <c r="CQ45" s="19">
        <v>0</v>
      </c>
      <c r="CR45" s="19">
        <v>6.0030000000000001</v>
      </c>
    </row>
    <row r="46" spans="1:96" s="27" customFormat="1" ht="11.4">
      <c r="B46" s="28" t="s">
        <v>114</v>
      </c>
      <c r="C46" s="29"/>
      <c r="D46" s="29">
        <v>29.14</v>
      </c>
      <c r="E46" s="29">
        <v>14.34</v>
      </c>
      <c r="F46" s="29">
        <v>33.01</v>
      </c>
      <c r="G46" s="29">
        <v>17.04</v>
      </c>
      <c r="H46" s="29">
        <v>127.42</v>
      </c>
      <c r="I46" s="29">
        <v>900.97</v>
      </c>
      <c r="J46" s="30">
        <v>9.1</v>
      </c>
      <c r="K46" s="30">
        <v>9.85</v>
      </c>
      <c r="L46" s="30">
        <v>0</v>
      </c>
      <c r="M46" s="30">
        <v>0</v>
      </c>
      <c r="N46" s="30">
        <v>38.880000000000003</v>
      </c>
      <c r="O46" s="30">
        <v>74.55</v>
      </c>
      <c r="P46" s="30">
        <v>14</v>
      </c>
      <c r="Q46" s="30">
        <v>0</v>
      </c>
      <c r="R46" s="30">
        <v>0</v>
      </c>
      <c r="S46" s="30">
        <v>1.98</v>
      </c>
      <c r="T46" s="30">
        <v>9.48</v>
      </c>
      <c r="U46" s="30">
        <v>1663.5</v>
      </c>
      <c r="V46" s="30">
        <v>980.82</v>
      </c>
      <c r="W46" s="30">
        <v>139.94999999999999</v>
      </c>
      <c r="X46" s="30">
        <v>104.28</v>
      </c>
      <c r="Y46" s="30">
        <v>347.56</v>
      </c>
      <c r="Z46" s="30">
        <v>6.29</v>
      </c>
      <c r="AA46" s="30">
        <v>62.88</v>
      </c>
      <c r="AB46" s="30">
        <v>12551.51</v>
      </c>
      <c r="AC46" s="30">
        <v>2367.17</v>
      </c>
      <c r="AD46" s="30">
        <v>9.76</v>
      </c>
      <c r="AE46" s="30">
        <v>0.31</v>
      </c>
      <c r="AF46" s="30">
        <v>0.36</v>
      </c>
      <c r="AG46" s="30">
        <v>6.98</v>
      </c>
      <c r="AH46" s="30">
        <v>14.37</v>
      </c>
      <c r="AI46" s="30">
        <v>85.62</v>
      </c>
      <c r="AJ46" s="30">
        <v>0</v>
      </c>
      <c r="AK46" s="30">
        <v>1330.61</v>
      </c>
      <c r="AL46" s="30">
        <v>1343.77</v>
      </c>
      <c r="AM46" s="30">
        <v>2231.06</v>
      </c>
      <c r="AN46" s="30">
        <v>1917.95</v>
      </c>
      <c r="AO46" s="30">
        <v>591.29</v>
      </c>
      <c r="AP46" s="30">
        <v>1152.1400000000001</v>
      </c>
      <c r="AQ46" s="30">
        <v>179.28</v>
      </c>
      <c r="AR46" s="30">
        <v>1379.33</v>
      </c>
      <c r="AS46" s="30">
        <v>618.73</v>
      </c>
      <c r="AT46" s="30">
        <v>752.7</v>
      </c>
      <c r="AU46" s="30">
        <v>1066.21</v>
      </c>
      <c r="AV46" s="30">
        <v>647.09</v>
      </c>
      <c r="AW46" s="30">
        <v>574.99</v>
      </c>
      <c r="AX46" s="30">
        <v>4027.61</v>
      </c>
      <c r="AY46" s="30">
        <v>1.32</v>
      </c>
      <c r="AZ46" s="30">
        <v>1179.6400000000001</v>
      </c>
      <c r="BA46" s="30">
        <v>735.73</v>
      </c>
      <c r="BB46" s="30">
        <v>873.33</v>
      </c>
      <c r="BC46" s="30">
        <v>444.87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1.94</v>
      </c>
      <c r="BL46" s="30">
        <v>0</v>
      </c>
      <c r="BM46" s="30">
        <v>0.85</v>
      </c>
      <c r="BN46" s="30">
        <v>0.05</v>
      </c>
      <c r="BO46" s="30">
        <v>0.1</v>
      </c>
      <c r="BP46" s="30">
        <v>0</v>
      </c>
      <c r="BQ46" s="30">
        <v>0.06</v>
      </c>
      <c r="BR46" s="30">
        <v>0.11</v>
      </c>
      <c r="BS46" s="30">
        <v>4.12</v>
      </c>
      <c r="BT46" s="30">
        <v>0</v>
      </c>
      <c r="BU46" s="30">
        <v>0</v>
      </c>
      <c r="BV46" s="30">
        <v>9.4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758.51</v>
      </c>
      <c r="CC46" s="29">
        <f>SUM($CC$37:$CC$45)</f>
        <v>108.629481</v>
      </c>
      <c r="CD46" s="27" t="e">
        <f>$I$46/#REF!*100</f>
        <v>#REF!</v>
      </c>
      <c r="CE46" s="27">
        <v>2154.8000000000002</v>
      </c>
      <c r="CG46" s="27">
        <v>132.83000000000001</v>
      </c>
      <c r="CH46" s="27">
        <v>76.19</v>
      </c>
      <c r="CI46" s="27">
        <v>104.51</v>
      </c>
      <c r="CJ46" s="27">
        <v>3398.03</v>
      </c>
      <c r="CK46" s="27">
        <v>1487.05</v>
      </c>
      <c r="CL46" s="27">
        <v>2442.54</v>
      </c>
      <c r="CM46" s="27">
        <v>126.2</v>
      </c>
      <c r="CN46" s="27">
        <v>77.56</v>
      </c>
      <c r="CO46" s="27">
        <v>101.91</v>
      </c>
      <c r="CP46" s="27">
        <v>13.3</v>
      </c>
      <c r="CQ46" s="27">
        <v>3.47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11.231999999999999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"13"</f>
        <v>13</v>
      </c>
      <c r="B49" s="20" t="s">
        <v>109</v>
      </c>
      <c r="C49" s="21" t="str">
        <f>"170"</f>
        <v>170</v>
      </c>
      <c r="D49" s="21">
        <v>0.68</v>
      </c>
      <c r="E49" s="21">
        <v>0</v>
      </c>
      <c r="F49" s="21">
        <v>0.68</v>
      </c>
      <c r="G49" s="21">
        <v>0.68</v>
      </c>
      <c r="H49" s="21">
        <v>19.72</v>
      </c>
      <c r="I49" s="21">
        <v>82.756</v>
      </c>
      <c r="J49" s="22">
        <v>0.17</v>
      </c>
      <c r="K49" s="22">
        <v>0</v>
      </c>
      <c r="L49" s="22">
        <v>0</v>
      </c>
      <c r="M49" s="22">
        <v>0</v>
      </c>
      <c r="N49" s="22">
        <v>15.3</v>
      </c>
      <c r="O49" s="22">
        <v>1.36</v>
      </c>
      <c r="P49" s="22">
        <v>3.06</v>
      </c>
      <c r="Q49" s="22">
        <v>0</v>
      </c>
      <c r="R49" s="22">
        <v>0</v>
      </c>
      <c r="S49" s="22">
        <v>1.36</v>
      </c>
      <c r="T49" s="22">
        <v>0.85</v>
      </c>
      <c r="U49" s="22">
        <v>44.2</v>
      </c>
      <c r="V49" s="22">
        <v>472.6</v>
      </c>
      <c r="W49" s="22">
        <v>27.2</v>
      </c>
      <c r="X49" s="22">
        <v>15.3</v>
      </c>
      <c r="Y49" s="22">
        <v>18.7</v>
      </c>
      <c r="Z49" s="22">
        <v>3.74</v>
      </c>
      <c r="AA49" s="22">
        <v>0</v>
      </c>
      <c r="AB49" s="22">
        <v>51</v>
      </c>
      <c r="AC49" s="22">
        <v>8.5</v>
      </c>
      <c r="AD49" s="22">
        <v>0.34</v>
      </c>
      <c r="AE49" s="22">
        <v>0.05</v>
      </c>
      <c r="AF49" s="22">
        <v>0.03</v>
      </c>
      <c r="AG49" s="22">
        <v>0.51</v>
      </c>
      <c r="AH49" s="22">
        <v>0.68</v>
      </c>
      <c r="AI49" s="22">
        <v>17</v>
      </c>
      <c r="AJ49" s="22">
        <v>0</v>
      </c>
      <c r="AK49" s="22">
        <v>20.399999999999999</v>
      </c>
      <c r="AL49" s="22">
        <v>22.1</v>
      </c>
      <c r="AM49" s="22">
        <v>32.299999999999997</v>
      </c>
      <c r="AN49" s="22">
        <v>30.6</v>
      </c>
      <c r="AO49" s="22">
        <v>5.0999999999999996</v>
      </c>
      <c r="AP49" s="22">
        <v>18.7</v>
      </c>
      <c r="AQ49" s="22">
        <v>5.0999999999999996</v>
      </c>
      <c r="AR49" s="22">
        <v>15.3</v>
      </c>
      <c r="AS49" s="22">
        <v>28.9</v>
      </c>
      <c r="AT49" s="22">
        <v>17</v>
      </c>
      <c r="AU49" s="22">
        <v>132.6</v>
      </c>
      <c r="AV49" s="22">
        <v>11.9</v>
      </c>
      <c r="AW49" s="22">
        <v>23.8</v>
      </c>
      <c r="AX49" s="22">
        <v>71.400000000000006</v>
      </c>
      <c r="AY49" s="22">
        <v>0</v>
      </c>
      <c r="AZ49" s="22">
        <v>22.1</v>
      </c>
      <c r="BA49" s="22">
        <v>27.2</v>
      </c>
      <c r="BB49" s="22">
        <v>10.199999999999999</v>
      </c>
      <c r="BC49" s="22">
        <v>8.5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146.71</v>
      </c>
      <c r="CC49" s="21">
        <v>28.56</v>
      </c>
      <c r="CE49" s="19">
        <v>8.5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23.8</v>
      </c>
    </row>
    <row r="50" spans="1:96" s="27" customFormat="1" ht="11.4">
      <c r="B50" s="28" t="s">
        <v>116</v>
      </c>
      <c r="C50" s="29"/>
      <c r="D50" s="29">
        <v>1.68</v>
      </c>
      <c r="E50" s="29">
        <v>0</v>
      </c>
      <c r="F50" s="29">
        <v>0.88</v>
      </c>
      <c r="G50" s="29">
        <v>0.68</v>
      </c>
      <c r="H50" s="29">
        <v>40.32</v>
      </c>
      <c r="I50" s="29">
        <v>169.24</v>
      </c>
      <c r="J50" s="30">
        <v>0.17</v>
      </c>
      <c r="K50" s="30">
        <v>0</v>
      </c>
      <c r="L50" s="30">
        <v>0</v>
      </c>
      <c r="M50" s="30">
        <v>0</v>
      </c>
      <c r="N50" s="30">
        <v>35.1</v>
      </c>
      <c r="O50" s="30">
        <v>1.76</v>
      </c>
      <c r="P50" s="30">
        <v>3.46</v>
      </c>
      <c r="Q50" s="30">
        <v>0</v>
      </c>
      <c r="R50" s="30">
        <v>0</v>
      </c>
      <c r="S50" s="30">
        <v>2.36</v>
      </c>
      <c r="T50" s="30">
        <v>1.45</v>
      </c>
      <c r="U50" s="30">
        <v>56.2</v>
      </c>
      <c r="V50" s="30">
        <v>712.6</v>
      </c>
      <c r="W50" s="30">
        <v>41.2</v>
      </c>
      <c r="X50" s="30">
        <v>23.3</v>
      </c>
      <c r="Y50" s="30">
        <v>32.700000000000003</v>
      </c>
      <c r="Z50" s="30">
        <v>6.54</v>
      </c>
      <c r="AA50" s="30">
        <v>0</v>
      </c>
      <c r="AB50" s="30">
        <v>51</v>
      </c>
      <c r="AC50" s="30">
        <v>8.5</v>
      </c>
      <c r="AD50" s="30">
        <v>0.54</v>
      </c>
      <c r="AE50" s="30">
        <v>7.0000000000000007E-2</v>
      </c>
      <c r="AF50" s="30">
        <v>0.05</v>
      </c>
      <c r="AG50" s="30">
        <v>0.71</v>
      </c>
      <c r="AH50" s="30">
        <v>1.08</v>
      </c>
      <c r="AI50" s="30">
        <v>21</v>
      </c>
      <c r="AJ50" s="30">
        <v>0.4</v>
      </c>
      <c r="AK50" s="30">
        <v>36.4</v>
      </c>
      <c r="AL50" s="30">
        <v>42.1</v>
      </c>
      <c r="AM50" s="30">
        <v>60.3</v>
      </c>
      <c r="AN50" s="30">
        <v>58.6</v>
      </c>
      <c r="AO50" s="30">
        <v>9.1</v>
      </c>
      <c r="AP50" s="30">
        <v>34.700000000000003</v>
      </c>
      <c r="AQ50" s="30">
        <v>9.1</v>
      </c>
      <c r="AR50" s="30">
        <v>29.3</v>
      </c>
      <c r="AS50" s="30">
        <v>54.9</v>
      </c>
      <c r="AT50" s="30">
        <v>33</v>
      </c>
      <c r="AU50" s="30">
        <v>248.6</v>
      </c>
      <c r="AV50" s="30">
        <v>21.9</v>
      </c>
      <c r="AW50" s="30">
        <v>45.8</v>
      </c>
      <c r="AX50" s="30">
        <v>135.4</v>
      </c>
      <c r="AY50" s="30">
        <v>0</v>
      </c>
      <c r="AZ50" s="30">
        <v>42.1</v>
      </c>
      <c r="BA50" s="30">
        <v>51.2</v>
      </c>
      <c r="BB50" s="30">
        <v>20.2</v>
      </c>
      <c r="BC50" s="30">
        <v>16.5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322.91000000000003</v>
      </c>
      <c r="CC50" s="29">
        <f>SUM($CC$47:$CC$49)</f>
        <v>39.792000000000002</v>
      </c>
      <c r="CD50" s="27" t="e">
        <f>$I$50/#REF!*100</f>
        <v>#REF!</v>
      </c>
      <c r="CE50" s="27">
        <v>8.5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>
      <c r="A51" s="86" t="s">
        <v>151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</row>
    <row r="52" spans="1:96">
      <c r="C52" s="16"/>
      <c r="D52" s="16"/>
      <c r="E52" s="16"/>
      <c r="F52" s="16"/>
      <c r="G52" s="16"/>
      <c r="H52" s="16"/>
      <c r="I52" s="16"/>
    </row>
    <row r="53" spans="1:96">
      <c r="C53" s="16"/>
      <c r="D53" s="16"/>
      <c r="E53" s="16"/>
      <c r="F53" s="16"/>
      <c r="G53" s="16"/>
      <c r="H53" s="16"/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</sheetData>
  <mergeCells count="15">
    <mergeCell ref="CR8:CR9"/>
    <mergeCell ref="F8:G8"/>
    <mergeCell ref="H8:H9"/>
    <mergeCell ref="A30:XFD30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86</v>
      </c>
      <c r="C1" s="84"/>
      <c r="D1" s="85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132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133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134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135</v>
      </c>
      <c r="B15" s="64" t="s">
        <v>134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136</v>
      </c>
      <c r="B18" s="46" t="s">
        <v>137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138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139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140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141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142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143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144</v>
      </c>
      <c r="C29" s="72" t="s">
        <v>148</v>
      </c>
      <c r="D29" s="41" t="s">
        <v>108</v>
      </c>
      <c r="E29" s="42">
        <v>200</v>
      </c>
      <c r="F29" s="43">
        <v>11.231999999999999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141</v>
      </c>
      <c r="C30" s="73" t="s">
        <v>149</v>
      </c>
      <c r="D30" s="53" t="s">
        <v>109</v>
      </c>
      <c r="E30" s="54">
        <v>170</v>
      </c>
      <c r="F30" s="55">
        <v>28.56</v>
      </c>
      <c r="G30" s="54">
        <v>82.756</v>
      </c>
      <c r="H30" s="54">
        <v>0.68</v>
      </c>
      <c r="I30" s="54">
        <v>0.68</v>
      </c>
      <c r="J30" s="56">
        <v>19.72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145</v>
      </c>
      <c r="B33" s="39" t="s">
        <v>131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140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141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133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146</v>
      </c>
      <c r="B39" s="64" t="s">
        <v>147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144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141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134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45607.321736111109</v>
      </c>
      <c r="C1">
        <f>YEAR(Дата_Сост)</f>
        <v>2024</v>
      </c>
      <c r="D1">
        <f>MONTH(Дата_Сост)</f>
        <v>11</v>
      </c>
      <c r="E1">
        <f>DAY(Дата_Сост)</f>
        <v>11</v>
      </c>
    </row>
    <row r="2" spans="1:5">
      <c r="A2" t="s">
        <v>82</v>
      </c>
      <c r="B2" s="2">
        <v>45601.664618055554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2024-11-06T08:12:43Z</dcterms:modified>
</cp:coreProperties>
</file>