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<sst xmlns="http://schemas.openxmlformats.org/spreadsheetml/2006/main" count="183" uniqueCount="153">
  <si>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</si>
  <si>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</si>
  <si>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</si>
  <si>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</si>
  <si>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</si>
  <si>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</si>
  <si>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</si>
  <si>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</si>
  <si>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</si>
  <si>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</si>
  <si>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</si>
  <si>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</si>
  <si>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</si>
  <si>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</si>
  <si>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</si>
  <si>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</si>
  <si>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</si>
  <si>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</si>
  <si>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</si>
  <si>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</si>
  <si>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</si>
  <si>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</si>
  <si>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</si>
  <si>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</si>
  <si>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</si>
  <si>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</si>
  <si>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</si>
  <si>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</si>
  <si>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</si>
  <si>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</si>
  <si>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</si>
  <si>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</si>
  <si>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</si>
  <si>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</si>
  <si>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</si>
  <si>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</si>
  <si>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</si>
  <si>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</si>
  <si>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</si>
  <si>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</si>
  <si>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</si>
  <si>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</si>
  <si>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</si>
  <si>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</si>
  <si>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</si>
  <si>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</si>
  <si>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</si>
  <si>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</si>
  <si>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</si>
  <si>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</si>
  <si>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</si>
  <si>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</si>
  <si>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</si>
  <si>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</si>
  <si>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</si>
  <si>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</si>
  <si>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</si>
  <si>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</si>
  <si>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</si>
  <si>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</si>
  <si>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</si>
  <si>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</si>
  <si>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</si>
  <si>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</si>
  <si>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</si>
  <si>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</si>
  <si>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</si>
  <si>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</si>
  <si>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</si>
  <si>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</si>
  <si>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</si>
  <si>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</si>
  <si>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</si>
  <si>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</si>
  <si>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</si>
  <si>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</si>
  <si>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</si>
  <si>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</si>
  <si>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</si>
  <si>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</si>
  <si>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</si>
  <si>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</si>
  <si>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</si>
  <si>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</si>
  <si>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</si>
  <si>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</si>
  <si>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</si>
  <si>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</si>
  <si>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</si>
  <si>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</si>
  <si>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</si>
  <si>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</si>
  <si>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</si>
  <si>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</si>
  <si>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</si>
  <si>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</si>
  <si>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</si>
  <si>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</si>
  <si>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</si>
  <si>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</si>
  <si>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</si>
  <si>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</si>
  <si>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</si>
  <si>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</si>
  <si>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</si>
  <si>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</si>
  <si>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</si>
  <si>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</si>
  <si>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</si>
  <si>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</si>
  <si>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</si>
  <si>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</si>
  <si>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</si>
  <si>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</si>
  <si>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</si>
  <si>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</si>
  <si>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</si>
  <si>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Содержание, % от калорийности</t>
  </si>
  <si>
    <t>12.11.2024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</si>
  <si>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</si>
  <si>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</si>
  <si>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</si>
  <si>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</si>
  <si>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</si>
  <si>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</si>
  <si>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</si>
  <si>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</si>
  <si>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</si>
  <si>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</si>
  <si>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</si>
  <si>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</si>
  <si>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</si>
  <si>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</si>
  <si>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</si>
  <si>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</si>
  <si>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</si>
  <si>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</si>
  <si>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</si>
  <si>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</si>
  <si>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</si>
  <si>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</si>
  <si>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</si>
  <si>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</si>
  <si>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</si>
  <si>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</si>
  <si>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</si>
  <si>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</si>
  <si>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</si>
  <si>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</si>
  <si>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</si>
  <si>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</si>
  <si>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    191,00</t>
  </si>
  <si>
    <t>Итого сумма с 12 и старше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</si>
</sst>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A49" sqref="A49:XFD4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12.11.2024г.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"12 ноября 2024 г."</f>
        <v>12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"150"</f>
        <v>150</v>
      </c>
      <c r="D11" s="25">
        <v>3.98</v>
      </c>
      <c r="E11" s="25">
        <v>1.76</v>
      </c>
      <c r="F11" s="25">
        <v>3.81</v>
      </c>
      <c r="G11" s="25">
        <v>0.24</v>
      </c>
      <c r="H11" s="25">
        <v>22.1</v>
      </c>
      <c r="I11" s="25">
        <v>137.506539</v>
      </c>
      <c r="J11" s="26">
        <v>2.66</v>
      </c>
      <c r="K11" s="26">
        <v>7.0000000000000007E-2</v>
      </c>
      <c r="L11" s="26">
        <v>0</v>
      </c>
      <c r="M11" s="26">
        <v>0</v>
      </c>
      <c r="N11" s="26">
        <v>6.36</v>
      </c>
      <c r="O11" s="26">
        <v>14.96</v>
      </c>
      <c r="P11" s="26">
        <v>0.79</v>
      </c>
      <c r="Q11" s="26">
        <v>0</v>
      </c>
      <c r="R11" s="26">
        <v>0</v>
      </c>
      <c r="S11" s="26">
        <v>0.06</v>
      </c>
      <c r="T11" s="26">
        <v>1.18</v>
      </c>
      <c r="U11" s="26">
        <v>263.47000000000003</v>
      </c>
      <c r="V11" s="26">
        <v>105.48</v>
      </c>
      <c r="W11" s="26">
        <v>70.260000000000005</v>
      </c>
      <c r="X11" s="26">
        <v>11.18</v>
      </c>
      <c r="Y11" s="26">
        <v>65.900000000000006</v>
      </c>
      <c r="Z11" s="26">
        <v>0.28999999999999998</v>
      </c>
      <c r="AA11" s="26">
        <v>14.4</v>
      </c>
      <c r="AB11" s="26">
        <v>12</v>
      </c>
      <c r="AC11" s="26">
        <v>26.7</v>
      </c>
      <c r="AD11" s="26">
        <v>0.39</v>
      </c>
      <c r="AE11" s="26">
        <v>0.04</v>
      </c>
      <c r="AF11" s="26">
        <v>0.08</v>
      </c>
      <c r="AG11" s="26">
        <v>0.28000000000000003</v>
      </c>
      <c r="AH11" s="26">
        <v>1.21</v>
      </c>
      <c r="AI11" s="26">
        <v>0.31</v>
      </c>
      <c r="AJ11" s="26">
        <v>0</v>
      </c>
      <c r="AK11" s="26">
        <v>203.66</v>
      </c>
      <c r="AL11" s="26">
        <v>193.48</v>
      </c>
      <c r="AM11" s="26">
        <v>340.54</v>
      </c>
      <c r="AN11" s="26">
        <v>184.01</v>
      </c>
      <c r="AO11" s="26">
        <v>77.180000000000007</v>
      </c>
      <c r="AP11" s="26">
        <v>145.71</v>
      </c>
      <c r="AQ11" s="26">
        <v>50.28</v>
      </c>
      <c r="AR11" s="26">
        <v>205.35</v>
      </c>
      <c r="AS11" s="26">
        <v>77.72</v>
      </c>
      <c r="AT11" s="26">
        <v>106.77</v>
      </c>
      <c r="AU11" s="26">
        <v>87.34</v>
      </c>
      <c r="AV11" s="26">
        <v>48.36</v>
      </c>
      <c r="AW11" s="26">
        <v>83.02</v>
      </c>
      <c r="AX11" s="26">
        <v>725.92</v>
      </c>
      <c r="AY11" s="26">
        <v>0</v>
      </c>
      <c r="AZ11" s="26">
        <v>235.98</v>
      </c>
      <c r="BA11" s="26">
        <v>121.09</v>
      </c>
      <c r="BB11" s="26">
        <v>165.87</v>
      </c>
      <c r="BC11" s="26">
        <v>64.58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0.57999999999999996</v>
      </c>
      <c r="BL11" s="26">
        <v>0</v>
      </c>
      <c r="BM11" s="26">
        <v>0.18</v>
      </c>
      <c r="BN11" s="26">
        <v>0</v>
      </c>
      <c r="BO11" s="26">
        <v>0</v>
      </c>
      <c r="BP11" s="26">
        <v>0</v>
      </c>
      <c r="BQ11" s="26">
        <v>0.04</v>
      </c>
      <c r="BR11" s="26">
        <v>0.06</v>
      </c>
      <c r="BS11" s="26">
        <v>0.48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135.15</v>
      </c>
      <c r="CC11" s="25">
        <v>14.203986</v>
      </c>
      <c r="CE11" s="23">
        <v>16.399999999999999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3.75</v>
      </c>
      <c r="CQ11" s="23">
        <v>0.6</v>
      </c>
      <c r="CR11" s="23">
        <v>8.6084580000000006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45.757469999999998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27.7318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8.7335999999999991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7.2779999999999996</v>
      </c>
    </row>
    <row r="14" spans="1:96" s="23" customFormat="1">
      <c r="A14" s="23" t="str">
        <f>"2"</f>
        <v>2</v>
      </c>
      <c r="B14" s="24" t="s">
        <v>96</v>
      </c>
      <c r="C14" s="25" t="str">
        <f>"20"</f>
        <v>20</v>
      </c>
      <c r="D14" s="25">
        <v>1.32</v>
      </c>
      <c r="E14" s="25">
        <v>0</v>
      </c>
      <c r="F14" s="25">
        <v>0.13</v>
      </c>
      <c r="G14" s="25">
        <v>0.13</v>
      </c>
      <c r="H14" s="25">
        <v>9.3800000000000008</v>
      </c>
      <c r="I14" s="25">
        <v>44.780199999999994</v>
      </c>
      <c r="J14" s="26">
        <v>0</v>
      </c>
      <c r="K14" s="26">
        <v>0</v>
      </c>
      <c r="L14" s="26">
        <v>0</v>
      </c>
      <c r="M14" s="26">
        <v>0</v>
      </c>
      <c r="N14" s="26">
        <v>0.22</v>
      </c>
      <c r="O14" s="26">
        <v>9.1199999999999992</v>
      </c>
      <c r="P14" s="26">
        <v>0.04</v>
      </c>
      <c r="Q14" s="26">
        <v>0</v>
      </c>
      <c r="R14" s="26">
        <v>0</v>
      </c>
      <c r="S14" s="26">
        <v>0</v>
      </c>
      <c r="T14" s="26">
        <v>0.36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63.86</v>
      </c>
      <c r="AL14" s="26">
        <v>66.47</v>
      </c>
      <c r="AM14" s="26">
        <v>101.79</v>
      </c>
      <c r="AN14" s="26">
        <v>33.76</v>
      </c>
      <c r="AO14" s="26">
        <v>20.010000000000002</v>
      </c>
      <c r="AP14" s="26">
        <v>40.020000000000003</v>
      </c>
      <c r="AQ14" s="26">
        <v>15.14</v>
      </c>
      <c r="AR14" s="26">
        <v>72.38</v>
      </c>
      <c r="AS14" s="26">
        <v>44.89</v>
      </c>
      <c r="AT14" s="26">
        <v>62.64</v>
      </c>
      <c r="AU14" s="26">
        <v>51.68</v>
      </c>
      <c r="AV14" s="26">
        <v>27.14</v>
      </c>
      <c r="AW14" s="26">
        <v>48.02</v>
      </c>
      <c r="AX14" s="26">
        <v>401.59</v>
      </c>
      <c r="AY14" s="26">
        <v>0</v>
      </c>
      <c r="AZ14" s="26">
        <v>130.85</v>
      </c>
      <c r="BA14" s="26">
        <v>56.9</v>
      </c>
      <c r="BB14" s="26">
        <v>37.76</v>
      </c>
      <c r="BC14" s="26">
        <v>29.93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0.01</v>
      </c>
      <c r="BT14" s="26">
        <v>0</v>
      </c>
      <c r="BU14" s="26">
        <v>0</v>
      </c>
      <c r="BV14" s="26">
        <v>0.06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7.82</v>
      </c>
      <c r="CC14" s="25">
        <v>1.3080000000000001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1.0900000000000001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1.1583000000000001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0.70199999999999996</v>
      </c>
    </row>
    <row r="16" spans="1:96" s="27" customFormat="1" ht="11.4">
      <c r="B16" s="28" t="s">
        <v>98</v>
      </c>
      <c r="C16" s="29"/>
      <c r="D16" s="29">
        <v>24.14</v>
      </c>
      <c r="E16" s="29">
        <v>20.63</v>
      </c>
      <c r="F16" s="29">
        <v>16.23</v>
      </c>
      <c r="G16" s="29">
        <v>2.5</v>
      </c>
      <c r="H16" s="29">
        <v>69.17</v>
      </c>
      <c r="I16" s="29">
        <v>516.04</v>
      </c>
      <c r="J16" s="30">
        <v>9.51</v>
      </c>
      <c r="K16" s="30">
        <v>1.37</v>
      </c>
      <c r="L16" s="30">
        <v>0</v>
      </c>
      <c r="M16" s="30">
        <v>0</v>
      </c>
      <c r="N16" s="30">
        <v>39.020000000000003</v>
      </c>
      <c r="O16" s="30">
        <v>29.02</v>
      </c>
      <c r="P16" s="30">
        <v>1.1299999999999999</v>
      </c>
      <c r="Q16" s="30">
        <v>0</v>
      </c>
      <c r="R16" s="30">
        <v>0</v>
      </c>
      <c r="S16" s="30">
        <v>1.28</v>
      </c>
      <c r="T16" s="30">
        <v>3.62</v>
      </c>
      <c r="U16" s="30">
        <v>539.66</v>
      </c>
      <c r="V16" s="30">
        <v>320.18</v>
      </c>
      <c r="W16" s="30">
        <v>299.39</v>
      </c>
      <c r="X16" s="30">
        <v>41.21</v>
      </c>
      <c r="Y16" s="30">
        <v>318.22000000000003</v>
      </c>
      <c r="Z16" s="30">
        <v>0.89</v>
      </c>
      <c r="AA16" s="30">
        <v>61.5</v>
      </c>
      <c r="AB16" s="30">
        <v>45.32</v>
      </c>
      <c r="AC16" s="30">
        <v>103.38</v>
      </c>
      <c r="AD16" s="30">
        <v>1.66</v>
      </c>
      <c r="AE16" s="30">
        <v>0.1</v>
      </c>
      <c r="AF16" s="30">
        <v>0.41</v>
      </c>
      <c r="AG16" s="30">
        <v>0.71</v>
      </c>
      <c r="AH16" s="30">
        <v>5.66</v>
      </c>
      <c r="AI16" s="30">
        <v>0.8</v>
      </c>
      <c r="AJ16" s="30">
        <v>0</v>
      </c>
      <c r="AK16" s="30">
        <v>1201.1400000000001</v>
      </c>
      <c r="AL16" s="30">
        <v>1042.25</v>
      </c>
      <c r="AM16" s="30">
        <v>1828.5</v>
      </c>
      <c r="AN16" s="30">
        <v>1324.57</v>
      </c>
      <c r="AO16" s="30">
        <v>511.11</v>
      </c>
      <c r="AP16" s="30">
        <v>892.49</v>
      </c>
      <c r="AQ16" s="30">
        <v>293.82</v>
      </c>
      <c r="AR16" s="30">
        <v>1099.3699999999999</v>
      </c>
      <c r="AS16" s="30">
        <v>272.02</v>
      </c>
      <c r="AT16" s="30">
        <v>326.52999999999997</v>
      </c>
      <c r="AU16" s="30">
        <v>414.54</v>
      </c>
      <c r="AV16" s="30">
        <v>549.37</v>
      </c>
      <c r="AW16" s="30">
        <v>238.18</v>
      </c>
      <c r="AX16" s="30">
        <v>1980.88</v>
      </c>
      <c r="AY16" s="30">
        <v>0.53</v>
      </c>
      <c r="AZ16" s="30">
        <v>708.85</v>
      </c>
      <c r="BA16" s="30">
        <v>396.61</v>
      </c>
      <c r="BB16" s="30">
        <v>1098.4000000000001</v>
      </c>
      <c r="BC16" s="30">
        <v>205.75</v>
      </c>
      <c r="BD16" s="30">
        <v>7.0000000000000007E-2</v>
      </c>
      <c r="BE16" s="30">
        <v>0.03</v>
      </c>
      <c r="BF16" s="30">
        <v>0.02</v>
      </c>
      <c r="BG16" s="30">
        <v>0.04</v>
      </c>
      <c r="BH16" s="30">
        <v>0.05</v>
      </c>
      <c r="BI16" s="30">
        <v>0.21</v>
      </c>
      <c r="BJ16" s="30">
        <v>0</v>
      </c>
      <c r="BK16" s="30">
        <v>0.72</v>
      </c>
      <c r="BL16" s="30">
        <v>0</v>
      </c>
      <c r="BM16" s="30">
        <v>0.25</v>
      </c>
      <c r="BN16" s="30">
        <v>0.01</v>
      </c>
      <c r="BO16" s="30">
        <v>0.01</v>
      </c>
      <c r="BP16" s="30">
        <v>0</v>
      </c>
      <c r="BQ16" s="30">
        <v>0.04</v>
      </c>
      <c r="BR16" s="30">
        <v>0.06</v>
      </c>
      <c r="BS16" s="30">
        <v>1.65</v>
      </c>
      <c r="BT16" s="30">
        <v>0</v>
      </c>
      <c r="BU16" s="30">
        <v>0</v>
      </c>
      <c r="BV16" s="30">
        <v>1.36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418.06</v>
      </c>
      <c r="CC16" s="29">
        <f>SUM($CC$10:$CC$15)</f>
        <v>71.161355999999998</v>
      </c>
      <c r="CD16" s="27" t="e">
        <f>$I$16/#REF!*100</f>
        <v>#REF!</v>
      </c>
      <c r="CE16" s="27">
        <v>69.05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17.75</v>
      </c>
      <c r="CQ16" s="27">
        <v>1.1000000000000001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11.16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9.3000000000000007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8.9910219999999992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5.4491040000000002</v>
      </c>
    </row>
    <row r="20" spans="1:96" s="23" customFormat="1">
      <c r="A20" s="23" t="str">
        <f>"4/90"</f>
        <v>4/90</v>
      </c>
      <c r="B20" s="24" t="s">
        <v>102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60.791217000000003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36.843162</v>
      </c>
    </row>
    <row r="21" spans="1:96" s="23" customFormat="1">
      <c r="A21" s="23" t="str">
        <f>"2"</f>
        <v>2</v>
      </c>
      <c r="B21" s="24" t="s">
        <v>96</v>
      </c>
      <c r="C21" s="25" t="str">
        <f>"28,8"</f>
        <v>28,8</v>
      </c>
      <c r="D21" s="25">
        <v>1.9</v>
      </c>
      <c r="E21" s="25">
        <v>0</v>
      </c>
      <c r="F21" s="25">
        <v>0.19</v>
      </c>
      <c r="G21" s="25">
        <v>0.19</v>
      </c>
      <c r="H21" s="25">
        <v>13.51</v>
      </c>
      <c r="I21" s="25">
        <v>64.483488000000008</v>
      </c>
      <c r="J21" s="26">
        <v>0</v>
      </c>
      <c r="K21" s="26">
        <v>0</v>
      </c>
      <c r="L21" s="26">
        <v>0</v>
      </c>
      <c r="M21" s="26">
        <v>0</v>
      </c>
      <c r="N21" s="26">
        <v>0.32</v>
      </c>
      <c r="O21" s="26">
        <v>13.13</v>
      </c>
      <c r="P21" s="26">
        <v>0.06</v>
      </c>
      <c r="Q21" s="26">
        <v>0</v>
      </c>
      <c r="R21" s="26">
        <v>0</v>
      </c>
      <c r="S21" s="26">
        <v>0</v>
      </c>
      <c r="T21" s="26">
        <v>0.52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91.96</v>
      </c>
      <c r="AL21" s="26">
        <v>95.71</v>
      </c>
      <c r="AM21" s="26">
        <v>146.58000000000001</v>
      </c>
      <c r="AN21" s="26">
        <v>48.61</v>
      </c>
      <c r="AO21" s="26">
        <v>28.81</v>
      </c>
      <c r="AP21" s="26">
        <v>57.63</v>
      </c>
      <c r="AQ21" s="26">
        <v>21.8</v>
      </c>
      <c r="AR21" s="26">
        <v>104.23</v>
      </c>
      <c r="AS21" s="26">
        <v>64.64</v>
      </c>
      <c r="AT21" s="26">
        <v>90.2</v>
      </c>
      <c r="AU21" s="26">
        <v>74.42</v>
      </c>
      <c r="AV21" s="26">
        <v>39.090000000000003</v>
      </c>
      <c r="AW21" s="26">
        <v>69.150000000000006</v>
      </c>
      <c r="AX21" s="26">
        <v>578.29</v>
      </c>
      <c r="AY21" s="26">
        <v>0</v>
      </c>
      <c r="AZ21" s="26">
        <v>188.42</v>
      </c>
      <c r="BA21" s="26">
        <v>81.93</v>
      </c>
      <c r="BB21" s="26">
        <v>54.37</v>
      </c>
      <c r="BC21" s="26">
        <v>43.1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11.26</v>
      </c>
      <c r="CC21" s="25">
        <v>1.8835200000000001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1.5696000000000001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1.26816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1.0568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4.7767499999999998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2.895</v>
      </c>
    </row>
    <row r="24" spans="1:96" s="27" customFormat="1" ht="11.4">
      <c r="B24" s="28" t="s">
        <v>105</v>
      </c>
      <c r="C24" s="29"/>
      <c r="D24" s="29">
        <v>25.18</v>
      </c>
      <c r="E24" s="29">
        <v>13.72</v>
      </c>
      <c r="F24" s="29">
        <v>22.55</v>
      </c>
      <c r="G24" s="29">
        <v>6.47</v>
      </c>
      <c r="H24" s="29">
        <v>106.58</v>
      </c>
      <c r="I24" s="29">
        <v>714.98</v>
      </c>
      <c r="J24" s="30">
        <v>5.29</v>
      </c>
      <c r="K24" s="30">
        <v>4.0199999999999996</v>
      </c>
      <c r="L24" s="30">
        <v>0</v>
      </c>
      <c r="M24" s="30">
        <v>0</v>
      </c>
      <c r="N24" s="30">
        <v>23.38</v>
      </c>
      <c r="O24" s="30">
        <v>73</v>
      </c>
      <c r="P24" s="30">
        <v>10.199999999999999</v>
      </c>
      <c r="Q24" s="30">
        <v>0</v>
      </c>
      <c r="R24" s="30">
        <v>0</v>
      </c>
      <c r="S24" s="30">
        <v>0.91</v>
      </c>
      <c r="T24" s="30">
        <v>6.85</v>
      </c>
      <c r="U24" s="30">
        <v>1102.83</v>
      </c>
      <c r="V24" s="30">
        <v>1061.93</v>
      </c>
      <c r="W24" s="30">
        <v>97.99</v>
      </c>
      <c r="X24" s="30">
        <v>91.95</v>
      </c>
      <c r="Y24" s="30">
        <v>288.52999999999997</v>
      </c>
      <c r="Z24" s="30">
        <v>4.26</v>
      </c>
      <c r="AA24" s="30">
        <v>29.32</v>
      </c>
      <c r="AB24" s="30">
        <v>3923.06</v>
      </c>
      <c r="AC24" s="30">
        <v>761.79</v>
      </c>
      <c r="AD24" s="30">
        <v>6.96</v>
      </c>
      <c r="AE24" s="30">
        <v>0.2</v>
      </c>
      <c r="AF24" s="30">
        <v>0.22</v>
      </c>
      <c r="AG24" s="30">
        <v>7.61</v>
      </c>
      <c r="AH24" s="30">
        <v>15.42</v>
      </c>
      <c r="AI24" s="30">
        <v>8.02</v>
      </c>
      <c r="AJ24" s="30">
        <v>0</v>
      </c>
      <c r="AK24" s="30">
        <v>1199.73</v>
      </c>
      <c r="AL24" s="30">
        <v>1219.1400000000001</v>
      </c>
      <c r="AM24" s="30">
        <v>1869.59</v>
      </c>
      <c r="AN24" s="30">
        <v>1772.45</v>
      </c>
      <c r="AO24" s="30">
        <v>518.76</v>
      </c>
      <c r="AP24" s="30">
        <v>978.62</v>
      </c>
      <c r="AQ24" s="30">
        <v>108.19</v>
      </c>
      <c r="AR24" s="30">
        <v>1138.98</v>
      </c>
      <c r="AS24" s="30">
        <v>384.52</v>
      </c>
      <c r="AT24" s="30">
        <v>526.46</v>
      </c>
      <c r="AU24" s="30">
        <v>524.28</v>
      </c>
      <c r="AV24" s="30">
        <v>550.88</v>
      </c>
      <c r="AW24" s="30">
        <v>348.1</v>
      </c>
      <c r="AX24" s="30">
        <v>1968.75</v>
      </c>
      <c r="AY24" s="30">
        <v>0</v>
      </c>
      <c r="AZ24" s="30">
        <v>581.62</v>
      </c>
      <c r="BA24" s="30">
        <v>372.42</v>
      </c>
      <c r="BB24" s="30">
        <v>756.6</v>
      </c>
      <c r="BC24" s="30">
        <v>334.07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0.5</v>
      </c>
      <c r="BL24" s="30">
        <v>0</v>
      </c>
      <c r="BM24" s="30">
        <v>0.23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1.46</v>
      </c>
      <c r="BT24" s="30">
        <v>0</v>
      </c>
      <c r="BU24" s="30">
        <v>0</v>
      </c>
      <c r="BV24" s="30">
        <v>3.31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680.93</v>
      </c>
      <c r="CC24" s="29">
        <f>SUM($CC$17:$CC$23)</f>
        <v>88.870668999999992</v>
      </c>
      <c r="CD24" s="27" t="e">
        <f>$I$24/#REF!*100</f>
        <v>#REF!</v>
      </c>
      <c r="CE24" s="27">
        <v>683.16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"180"</f>
        <v>180</v>
      </c>
      <c r="D26" s="25">
        <v>4.8600000000000003</v>
      </c>
      <c r="E26" s="25">
        <v>0</v>
      </c>
      <c r="F26" s="25">
        <v>4.5</v>
      </c>
      <c r="G26" s="25">
        <v>0</v>
      </c>
      <c r="H26" s="25">
        <v>29.16</v>
      </c>
      <c r="I26" s="25">
        <v>162.10799999999998</v>
      </c>
      <c r="J26" s="26">
        <v>1.26</v>
      </c>
      <c r="K26" s="26">
        <v>0</v>
      </c>
      <c r="L26" s="26">
        <v>0</v>
      </c>
      <c r="M26" s="26">
        <v>0</v>
      </c>
      <c r="N26" s="26">
        <v>21.96</v>
      </c>
      <c r="O26" s="26">
        <v>0</v>
      </c>
      <c r="P26" s="26">
        <v>7.2</v>
      </c>
      <c r="Q26" s="26">
        <v>0</v>
      </c>
      <c r="R26" s="26">
        <v>0</v>
      </c>
      <c r="S26" s="26">
        <v>1.44</v>
      </c>
      <c r="T26" s="26">
        <v>1.26</v>
      </c>
      <c r="U26" s="26">
        <v>81</v>
      </c>
      <c r="V26" s="26">
        <v>221.4</v>
      </c>
      <c r="W26" s="26">
        <v>196.2</v>
      </c>
      <c r="X26" s="26">
        <v>23.4</v>
      </c>
      <c r="Y26" s="26">
        <v>153</v>
      </c>
      <c r="Z26" s="26">
        <v>0.18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0.23</v>
      </c>
      <c r="AG26" s="26">
        <v>0.18</v>
      </c>
      <c r="AH26" s="26">
        <v>1.62</v>
      </c>
      <c r="AI26" s="26">
        <v>2.88</v>
      </c>
      <c r="AJ26" s="26">
        <v>0</v>
      </c>
      <c r="AK26" s="26">
        <v>3924</v>
      </c>
      <c r="AL26" s="26">
        <v>3996</v>
      </c>
      <c r="AM26" s="26">
        <v>6876</v>
      </c>
      <c r="AN26" s="26">
        <v>5508</v>
      </c>
      <c r="AO26" s="26">
        <v>1224</v>
      </c>
      <c r="AP26" s="26">
        <v>3636</v>
      </c>
      <c r="AQ26" s="26">
        <v>1080</v>
      </c>
      <c r="AR26" s="26">
        <v>3096</v>
      </c>
      <c r="AS26" s="26">
        <v>3312</v>
      </c>
      <c r="AT26" s="26">
        <v>3564</v>
      </c>
      <c r="AU26" s="26">
        <v>8028</v>
      </c>
      <c r="AV26" s="26">
        <v>1656</v>
      </c>
      <c r="AW26" s="26">
        <v>2160</v>
      </c>
      <c r="AX26" s="26">
        <v>8568</v>
      </c>
      <c r="AY26" s="26">
        <v>0</v>
      </c>
      <c r="AZ26" s="26">
        <v>3816</v>
      </c>
      <c r="BA26" s="26">
        <v>4464</v>
      </c>
      <c r="BB26" s="26">
        <v>2412</v>
      </c>
      <c r="BC26" s="26">
        <v>1368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148.68</v>
      </c>
      <c r="CC26" s="25">
        <v>21.826799999999999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18.189</v>
      </c>
    </row>
    <row r="27" spans="1:96" s="19" customFormat="1">
      <c r="A27" s="19" t="str">
        <f>"16/1"</f>
        <v>16/1</v>
      </c>
      <c r="B27" s="20" t="s">
        <v>108</v>
      </c>
      <c r="C27" s="21" t="str">
        <f>"40"</f>
        <v>40</v>
      </c>
      <c r="D27" s="21">
        <v>12.8</v>
      </c>
      <c r="E27" s="21">
        <v>0</v>
      </c>
      <c r="F27" s="21">
        <v>12</v>
      </c>
      <c r="G27" s="21">
        <v>0</v>
      </c>
      <c r="H27" s="21">
        <v>24.4</v>
      </c>
      <c r="I27" s="21">
        <v>251.91999999999996</v>
      </c>
      <c r="J27" s="22">
        <v>0</v>
      </c>
      <c r="K27" s="22">
        <v>0</v>
      </c>
      <c r="L27" s="22">
        <v>0</v>
      </c>
      <c r="M27" s="22">
        <v>0</v>
      </c>
      <c r="N27" s="22">
        <v>24.4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9.1440000000000001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7.62</v>
      </c>
    </row>
    <row r="28" spans="1:96" s="27" customFormat="1" ht="11.4">
      <c r="B28" s="28" t="s">
        <v>109</v>
      </c>
      <c r="C28" s="29"/>
      <c r="D28" s="29">
        <v>17.66</v>
      </c>
      <c r="E28" s="29">
        <v>0</v>
      </c>
      <c r="F28" s="29">
        <v>16.5</v>
      </c>
      <c r="G28" s="29">
        <v>0</v>
      </c>
      <c r="H28" s="29">
        <v>53.56</v>
      </c>
      <c r="I28" s="29">
        <v>414.03</v>
      </c>
      <c r="J28" s="30">
        <v>1.26</v>
      </c>
      <c r="K28" s="30">
        <v>0</v>
      </c>
      <c r="L28" s="30">
        <v>0</v>
      </c>
      <c r="M28" s="30">
        <v>0</v>
      </c>
      <c r="N28" s="30">
        <v>46.36</v>
      </c>
      <c r="O28" s="30">
        <v>0</v>
      </c>
      <c r="P28" s="30">
        <v>7.2</v>
      </c>
      <c r="Q28" s="30">
        <v>0</v>
      </c>
      <c r="R28" s="30">
        <v>0</v>
      </c>
      <c r="S28" s="30">
        <v>1.44</v>
      </c>
      <c r="T28" s="30">
        <v>1.26</v>
      </c>
      <c r="U28" s="30">
        <v>81</v>
      </c>
      <c r="V28" s="30">
        <v>221.4</v>
      </c>
      <c r="W28" s="30">
        <v>196.2</v>
      </c>
      <c r="X28" s="30">
        <v>23.4</v>
      </c>
      <c r="Y28" s="30">
        <v>153</v>
      </c>
      <c r="Z28" s="30">
        <v>0.18</v>
      </c>
      <c r="AA28" s="30">
        <v>0</v>
      </c>
      <c r="AB28" s="30">
        <v>0</v>
      </c>
      <c r="AC28" s="30">
        <v>0</v>
      </c>
      <c r="AD28" s="30">
        <v>0</v>
      </c>
      <c r="AE28" s="30">
        <v>0.05</v>
      </c>
      <c r="AF28" s="30">
        <v>0.23</v>
      </c>
      <c r="AG28" s="30">
        <v>0.18</v>
      </c>
      <c r="AH28" s="30">
        <v>1.62</v>
      </c>
      <c r="AI28" s="30">
        <v>2.88</v>
      </c>
      <c r="AJ28" s="30">
        <v>0</v>
      </c>
      <c r="AK28" s="30">
        <v>3924</v>
      </c>
      <c r="AL28" s="30">
        <v>3996</v>
      </c>
      <c r="AM28" s="30">
        <v>6876</v>
      </c>
      <c r="AN28" s="30">
        <v>5508</v>
      </c>
      <c r="AO28" s="30">
        <v>1224</v>
      </c>
      <c r="AP28" s="30">
        <v>3636</v>
      </c>
      <c r="AQ28" s="30">
        <v>1080</v>
      </c>
      <c r="AR28" s="30">
        <v>3096</v>
      </c>
      <c r="AS28" s="30">
        <v>3312</v>
      </c>
      <c r="AT28" s="30">
        <v>3564</v>
      </c>
      <c r="AU28" s="30">
        <v>8028</v>
      </c>
      <c r="AV28" s="30">
        <v>1656</v>
      </c>
      <c r="AW28" s="30">
        <v>2160</v>
      </c>
      <c r="AX28" s="30">
        <v>8568</v>
      </c>
      <c r="AY28" s="30">
        <v>0</v>
      </c>
      <c r="AZ28" s="30">
        <v>3816</v>
      </c>
      <c r="BA28" s="30">
        <v>4464</v>
      </c>
      <c r="BB28" s="30">
        <v>2412</v>
      </c>
      <c r="BC28" s="30">
        <v>1368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148.68</v>
      </c>
      <c r="CC28" s="29">
        <f>SUM($CC$25:$CC$27)</f>
        <v>30.970799999999997</v>
      </c>
      <c r="CD28" s="27" t="e">
        <f>$I$28/#REF!*100</f>
        <v>#REF!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17.044782999999999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10.33015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45.757469999999998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27.7318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8.7335999999999991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7.2779999999999996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2.6160000000000001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2.1800000000000002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1.1583000000000001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0.70199999999999996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75.310152999999985</v>
      </c>
      <c r="CD36" s="27" t="e">
        <f>$I$36/#REF!*100</f>
        <v>#REF!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18.600000000000001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15.5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11.238777000000001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6.8113799999999998</v>
      </c>
    </row>
    <row r="40" spans="1:96" s="23" customFormat="1">
      <c r="A40" s="23" t="str">
        <f>"4/90"</f>
        <v>4/90</v>
      </c>
      <c r="B40" s="24" t="s">
        <v>102</v>
      </c>
      <c r="C40" s="25" t="str">
        <f>"240"</f>
        <v>240</v>
      </c>
      <c r="D40" s="25">
        <v>18.87</v>
      </c>
      <c r="E40" s="25">
        <v>14.97</v>
      </c>
      <c r="F40" s="25">
        <v>16.809999999999999</v>
      </c>
      <c r="G40" s="25">
        <v>4.2</v>
      </c>
      <c r="H40" s="25">
        <v>46</v>
      </c>
      <c r="I40" s="25">
        <v>409.42799030769157</v>
      </c>
      <c r="J40" s="26">
        <v>4.8099999999999996</v>
      </c>
      <c r="K40" s="26">
        <v>3.25</v>
      </c>
      <c r="L40" s="26">
        <v>0</v>
      </c>
      <c r="M40" s="26">
        <v>0</v>
      </c>
      <c r="N40" s="26">
        <v>2.81</v>
      </c>
      <c r="O40" s="26">
        <v>40.64</v>
      </c>
      <c r="P40" s="26">
        <v>2.5499999999999998</v>
      </c>
      <c r="Q40" s="26">
        <v>0</v>
      </c>
      <c r="R40" s="26">
        <v>0</v>
      </c>
      <c r="S40" s="26">
        <v>0.08</v>
      </c>
      <c r="T40" s="26">
        <v>2.41</v>
      </c>
      <c r="U40" s="26">
        <v>267.81</v>
      </c>
      <c r="V40" s="26">
        <v>161.84</v>
      </c>
      <c r="W40" s="26">
        <v>25.66</v>
      </c>
      <c r="X40" s="26">
        <v>39.74</v>
      </c>
      <c r="Y40" s="26">
        <v>177.5</v>
      </c>
      <c r="Z40" s="26">
        <v>1.83</v>
      </c>
      <c r="AA40" s="26">
        <v>31.98</v>
      </c>
      <c r="AB40" s="26">
        <v>1967.54</v>
      </c>
      <c r="AC40" s="26">
        <v>392.2</v>
      </c>
      <c r="AD40" s="26">
        <v>2.98</v>
      </c>
      <c r="AE40" s="26">
        <v>7.0000000000000007E-2</v>
      </c>
      <c r="AF40" s="26">
        <v>0.1</v>
      </c>
      <c r="AG40" s="26">
        <v>6.5</v>
      </c>
      <c r="AH40" s="26">
        <v>13.52</v>
      </c>
      <c r="AI40" s="26">
        <v>1.23</v>
      </c>
      <c r="AJ40" s="26">
        <v>0</v>
      </c>
      <c r="AK40" s="26">
        <v>1058.99</v>
      </c>
      <c r="AL40" s="26">
        <v>1089.21</v>
      </c>
      <c r="AM40" s="26">
        <v>1649.55</v>
      </c>
      <c r="AN40" s="26">
        <v>1760.24</v>
      </c>
      <c r="AO40" s="26">
        <v>487.8</v>
      </c>
      <c r="AP40" s="26">
        <v>894.8</v>
      </c>
      <c r="AQ40" s="26">
        <v>51.29</v>
      </c>
      <c r="AR40" s="26">
        <v>956.51</v>
      </c>
      <c r="AS40" s="26">
        <v>202.49</v>
      </c>
      <c r="AT40" s="26">
        <v>261.62</v>
      </c>
      <c r="AU40" s="26">
        <v>290.44</v>
      </c>
      <c r="AV40" s="26">
        <v>496.04</v>
      </c>
      <c r="AW40" s="26">
        <v>164.62</v>
      </c>
      <c r="AX40" s="26">
        <v>635.89</v>
      </c>
      <c r="AY40" s="26">
        <v>0</v>
      </c>
      <c r="AZ40" s="26">
        <v>169.78</v>
      </c>
      <c r="BA40" s="26">
        <v>170.22</v>
      </c>
      <c r="BB40" s="26">
        <v>675.17</v>
      </c>
      <c r="BC40" s="26">
        <v>254.65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0.31</v>
      </c>
      <c r="BL40" s="26">
        <v>0</v>
      </c>
      <c r="BM40" s="26">
        <v>0.17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1.03</v>
      </c>
      <c r="BT40" s="26">
        <v>0</v>
      </c>
      <c r="BU40" s="26">
        <v>0</v>
      </c>
      <c r="BV40" s="26">
        <v>2.2999999999999998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208.61</v>
      </c>
      <c r="CC40" s="25">
        <v>66.317690999999996</v>
      </c>
      <c r="CE40" s="23">
        <v>359.91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0.96</v>
      </c>
      <c r="CR40" s="23">
        <v>40.192540000000001</v>
      </c>
    </row>
    <row r="41" spans="1:96" s="23" customFormat="1">
      <c r="A41" s="23" t="str">
        <f>"2"</f>
        <v>2</v>
      </c>
      <c r="B41" s="24" t="s">
        <v>96</v>
      </c>
      <c r="C41" s="25" t="str">
        <f>"34,1"</f>
        <v>34,1</v>
      </c>
      <c r="D41" s="25">
        <v>2.25</v>
      </c>
      <c r="E41" s="25">
        <v>0</v>
      </c>
      <c r="F41" s="25">
        <v>0.22</v>
      </c>
      <c r="G41" s="25">
        <v>0.22</v>
      </c>
      <c r="H41" s="25">
        <v>15.99</v>
      </c>
      <c r="I41" s="25">
        <v>76.350240999999997</v>
      </c>
      <c r="J41" s="26">
        <v>0</v>
      </c>
      <c r="K41" s="26">
        <v>0</v>
      </c>
      <c r="L41" s="26">
        <v>0</v>
      </c>
      <c r="M41" s="26">
        <v>0</v>
      </c>
      <c r="N41" s="26">
        <v>0.38</v>
      </c>
      <c r="O41" s="26">
        <v>15.55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0.61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108.88</v>
      </c>
      <c r="AL41" s="26">
        <v>113.33</v>
      </c>
      <c r="AM41" s="26">
        <v>173.55</v>
      </c>
      <c r="AN41" s="26">
        <v>57.55</v>
      </c>
      <c r="AO41" s="26">
        <v>34.119999999999997</v>
      </c>
      <c r="AP41" s="26">
        <v>68.23</v>
      </c>
      <c r="AQ41" s="26">
        <v>25.81</v>
      </c>
      <c r="AR41" s="26">
        <v>123.41</v>
      </c>
      <c r="AS41" s="26">
        <v>76.540000000000006</v>
      </c>
      <c r="AT41" s="26">
        <v>106.8</v>
      </c>
      <c r="AU41" s="26">
        <v>88.11</v>
      </c>
      <c r="AV41" s="26">
        <v>46.28</v>
      </c>
      <c r="AW41" s="26">
        <v>81.88</v>
      </c>
      <c r="AX41" s="26">
        <v>684.71</v>
      </c>
      <c r="AY41" s="26">
        <v>0</v>
      </c>
      <c r="AZ41" s="26">
        <v>223.1</v>
      </c>
      <c r="BA41" s="26">
        <v>97.01</v>
      </c>
      <c r="BB41" s="26">
        <v>64.38</v>
      </c>
      <c r="BC41" s="26">
        <v>51.03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13.33</v>
      </c>
      <c r="CC41" s="25">
        <v>2.23014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1.8584499999999999</v>
      </c>
    </row>
    <row r="42" spans="1:96" s="23" customFormat="1">
      <c r="A42" s="23" t="str">
        <f>"3"</f>
        <v>3</v>
      </c>
      <c r="B42" s="24" t="s">
        <v>103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58.013999999999996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1.9022399999999999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1.5851999999999999</v>
      </c>
    </row>
    <row r="43" spans="1:96" s="19" customFormat="1">
      <c r="A43" s="19" t="str">
        <f>"37/10"</f>
        <v>37/10</v>
      </c>
      <c r="B43" s="20" t="s">
        <v>113</v>
      </c>
      <c r="C43" s="21" t="str">
        <f>"200"</f>
        <v>200</v>
      </c>
      <c r="D43" s="21">
        <v>0.67</v>
      </c>
      <c r="E43" s="21">
        <v>0</v>
      </c>
      <c r="F43" s="21">
        <v>0.27</v>
      </c>
      <c r="G43" s="21">
        <v>0.27</v>
      </c>
      <c r="H43" s="21">
        <v>23.62</v>
      </c>
      <c r="I43" s="21">
        <v>90.302599999999998</v>
      </c>
      <c r="J43" s="22">
        <v>0.04</v>
      </c>
      <c r="K43" s="22">
        <v>0</v>
      </c>
      <c r="L43" s="22">
        <v>0</v>
      </c>
      <c r="M43" s="22">
        <v>0</v>
      </c>
      <c r="N43" s="22">
        <v>18.03</v>
      </c>
      <c r="O43" s="22">
        <v>1.18</v>
      </c>
      <c r="P43" s="22">
        <v>4.41</v>
      </c>
      <c r="Q43" s="22">
        <v>0</v>
      </c>
      <c r="R43" s="22">
        <v>0</v>
      </c>
      <c r="S43" s="22">
        <v>1</v>
      </c>
      <c r="T43" s="22">
        <v>0.95</v>
      </c>
      <c r="U43" s="22">
        <v>2.2799999999999998</v>
      </c>
      <c r="V43" s="22">
        <v>10.199999999999999</v>
      </c>
      <c r="W43" s="22">
        <v>11.93</v>
      </c>
      <c r="X43" s="22">
        <v>3.23</v>
      </c>
      <c r="Y43" s="22">
        <v>3.16</v>
      </c>
      <c r="Z43" s="22">
        <v>0.61</v>
      </c>
      <c r="AA43" s="22">
        <v>0</v>
      </c>
      <c r="AB43" s="22">
        <v>882</v>
      </c>
      <c r="AC43" s="22">
        <v>163.4</v>
      </c>
      <c r="AD43" s="22">
        <v>0.76</v>
      </c>
      <c r="AE43" s="22">
        <v>0.01</v>
      </c>
      <c r="AF43" s="22">
        <v>0.05</v>
      </c>
      <c r="AG43" s="22">
        <v>0.2</v>
      </c>
      <c r="AH43" s="22">
        <v>0.28000000000000003</v>
      </c>
      <c r="AI43" s="22">
        <v>80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232.81</v>
      </c>
      <c r="CC43" s="21">
        <v>11.0055</v>
      </c>
      <c r="CE43" s="19">
        <v>147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6.67</v>
      </c>
    </row>
    <row r="44" spans="1:96" s="27" customFormat="1" ht="11.4">
      <c r="B44" s="28" t="s">
        <v>114</v>
      </c>
      <c r="C44" s="29"/>
      <c r="D44" s="29">
        <v>28.77</v>
      </c>
      <c r="E44" s="29">
        <v>14.97</v>
      </c>
      <c r="F44" s="29">
        <v>27.95</v>
      </c>
      <c r="G44" s="29">
        <v>7.8</v>
      </c>
      <c r="H44" s="29">
        <v>130.72</v>
      </c>
      <c r="I44" s="29">
        <v>870.79</v>
      </c>
      <c r="J44" s="30">
        <v>6.16</v>
      </c>
      <c r="K44" s="30">
        <v>4.55</v>
      </c>
      <c r="L44" s="30">
        <v>0</v>
      </c>
      <c r="M44" s="30">
        <v>0</v>
      </c>
      <c r="N44" s="30">
        <v>30.65</v>
      </c>
      <c r="O44" s="30">
        <v>86.65</v>
      </c>
      <c r="P44" s="30">
        <v>13.42</v>
      </c>
      <c r="Q44" s="30">
        <v>0</v>
      </c>
      <c r="R44" s="30">
        <v>0</v>
      </c>
      <c r="S44" s="30">
        <v>1.87</v>
      </c>
      <c r="T44" s="30">
        <v>8.75</v>
      </c>
      <c r="U44" s="30">
        <v>1542.99</v>
      </c>
      <c r="V44" s="30">
        <v>970.42</v>
      </c>
      <c r="W44" s="30">
        <v>102.46</v>
      </c>
      <c r="X44" s="30">
        <v>93.05</v>
      </c>
      <c r="Y44" s="30">
        <v>319.94</v>
      </c>
      <c r="Z44" s="30">
        <v>5.22</v>
      </c>
      <c r="AA44" s="30">
        <v>31.98</v>
      </c>
      <c r="AB44" s="30">
        <v>4895.6400000000003</v>
      </c>
      <c r="AC44" s="30">
        <v>951</v>
      </c>
      <c r="AD44" s="30">
        <v>8.49</v>
      </c>
      <c r="AE44" s="30">
        <v>0.25</v>
      </c>
      <c r="AF44" s="30">
        <v>0.28000000000000003</v>
      </c>
      <c r="AG44" s="30">
        <v>8.25</v>
      </c>
      <c r="AH44" s="30">
        <v>16.86</v>
      </c>
      <c r="AI44" s="30">
        <v>90.15</v>
      </c>
      <c r="AJ44" s="30">
        <v>0</v>
      </c>
      <c r="AK44" s="30">
        <v>1258.6500000000001</v>
      </c>
      <c r="AL44" s="30">
        <v>1296.76</v>
      </c>
      <c r="AM44" s="30">
        <v>2108.09</v>
      </c>
      <c r="AN44" s="30">
        <v>1966.78</v>
      </c>
      <c r="AO44" s="30">
        <v>580.05999999999995</v>
      </c>
      <c r="AP44" s="30">
        <v>1098.8699999999999</v>
      </c>
      <c r="AQ44" s="30">
        <v>130.31</v>
      </c>
      <c r="AR44" s="30">
        <v>1295.8900000000001</v>
      </c>
      <c r="AS44" s="30">
        <v>461.68</v>
      </c>
      <c r="AT44" s="30">
        <v>628.51</v>
      </c>
      <c r="AU44" s="30">
        <v>631.21</v>
      </c>
      <c r="AV44" s="30">
        <v>619.88</v>
      </c>
      <c r="AW44" s="30">
        <v>422.04</v>
      </c>
      <c r="AX44" s="30">
        <v>2406.4699999999998</v>
      </c>
      <c r="AY44" s="30">
        <v>0</v>
      </c>
      <c r="AZ44" s="30">
        <v>716.11</v>
      </c>
      <c r="BA44" s="30">
        <v>449.83</v>
      </c>
      <c r="BB44" s="30">
        <v>852.69</v>
      </c>
      <c r="BC44" s="30">
        <v>384.11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0.57999999999999996</v>
      </c>
      <c r="BL44" s="30">
        <v>0</v>
      </c>
      <c r="BM44" s="30">
        <v>0.27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1.66</v>
      </c>
      <c r="BT44" s="30">
        <v>0</v>
      </c>
      <c r="BU44" s="30">
        <v>0</v>
      </c>
      <c r="BV44" s="30">
        <v>3.81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806.9</v>
      </c>
      <c r="CC44" s="29">
        <f>SUM($CC$37:$CC$43)</f>
        <v>111.294348</v>
      </c>
      <c r="CD44" s="27" t="e">
        <f>$I$44/#REF!*100</f>
        <v>#REF!</v>
      </c>
      <c r="CE44" s="27">
        <v>847.92</v>
      </c>
      <c r="CG44" s="27">
        <v>74.540000000000006</v>
      </c>
      <c r="CH44" s="27">
        <v>44.95</v>
      </c>
      <c r="CI44" s="27">
        <v>59.75</v>
      </c>
      <c r="CJ44" s="27">
        <v>3907.02</v>
      </c>
      <c r="CK44" s="27">
        <v>1806.36</v>
      </c>
      <c r="CL44" s="27">
        <v>2856.69</v>
      </c>
      <c r="CM44" s="27">
        <v>130.29</v>
      </c>
      <c r="CN44" s="27">
        <v>74.290000000000006</v>
      </c>
      <c r="CO44" s="27">
        <v>102.29</v>
      </c>
      <c r="CP44" s="27">
        <v>10</v>
      </c>
      <c r="CQ44" s="27">
        <v>1.96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"200"</f>
        <v>200</v>
      </c>
      <c r="D46" s="25">
        <v>5.4</v>
      </c>
      <c r="E46" s="25">
        <v>0</v>
      </c>
      <c r="F46" s="25">
        <v>5</v>
      </c>
      <c r="G46" s="25">
        <v>0</v>
      </c>
      <c r="H46" s="25">
        <v>32.4</v>
      </c>
      <c r="I46" s="25">
        <v>180.11999999999998</v>
      </c>
      <c r="J46" s="26">
        <v>1.4</v>
      </c>
      <c r="K46" s="26">
        <v>0</v>
      </c>
      <c r="L46" s="26">
        <v>0</v>
      </c>
      <c r="M46" s="26">
        <v>0</v>
      </c>
      <c r="N46" s="26">
        <v>24.4</v>
      </c>
      <c r="O46" s="26">
        <v>0</v>
      </c>
      <c r="P46" s="26">
        <v>8</v>
      </c>
      <c r="Q46" s="26">
        <v>0</v>
      </c>
      <c r="R46" s="26">
        <v>0</v>
      </c>
      <c r="S46" s="26">
        <v>1.6</v>
      </c>
      <c r="T46" s="26">
        <v>1.4</v>
      </c>
      <c r="U46" s="26">
        <v>90</v>
      </c>
      <c r="V46" s="26">
        <v>246</v>
      </c>
      <c r="W46" s="26">
        <v>218</v>
      </c>
      <c r="X46" s="26">
        <v>26</v>
      </c>
      <c r="Y46" s="26">
        <v>170</v>
      </c>
      <c r="Z46" s="26">
        <v>0.2</v>
      </c>
      <c r="AA46" s="26">
        <v>0</v>
      </c>
      <c r="AB46" s="26">
        <v>0</v>
      </c>
      <c r="AC46" s="26">
        <v>0</v>
      </c>
      <c r="AD46" s="26">
        <v>0</v>
      </c>
      <c r="AE46" s="26">
        <v>0.06</v>
      </c>
      <c r="AF46" s="26">
        <v>0.26</v>
      </c>
      <c r="AG46" s="26">
        <v>0.2</v>
      </c>
      <c r="AH46" s="26">
        <v>1.8</v>
      </c>
      <c r="AI46" s="26">
        <v>3.2</v>
      </c>
      <c r="AJ46" s="26">
        <v>0</v>
      </c>
      <c r="AK46" s="26">
        <v>4360</v>
      </c>
      <c r="AL46" s="26">
        <v>4440</v>
      </c>
      <c r="AM46" s="26">
        <v>7640</v>
      </c>
      <c r="AN46" s="26">
        <v>6120</v>
      </c>
      <c r="AO46" s="26">
        <v>1360</v>
      </c>
      <c r="AP46" s="26">
        <v>4040</v>
      </c>
      <c r="AQ46" s="26">
        <v>1200</v>
      </c>
      <c r="AR46" s="26">
        <v>3440</v>
      </c>
      <c r="AS46" s="26">
        <v>3680</v>
      </c>
      <c r="AT46" s="26">
        <v>3960</v>
      </c>
      <c r="AU46" s="26">
        <v>8920</v>
      </c>
      <c r="AV46" s="26">
        <v>1840</v>
      </c>
      <c r="AW46" s="26">
        <v>2400</v>
      </c>
      <c r="AX46" s="26">
        <v>9520</v>
      </c>
      <c r="AY46" s="26">
        <v>0</v>
      </c>
      <c r="AZ46" s="26">
        <v>4240</v>
      </c>
      <c r="BA46" s="26">
        <v>4960</v>
      </c>
      <c r="BB46" s="26">
        <v>2680</v>
      </c>
      <c r="BC46" s="26">
        <v>1520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165.2</v>
      </c>
      <c r="CC46" s="25">
        <v>24.251999999999999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20.21</v>
      </c>
    </row>
    <row r="47" spans="1:96" s="19" customFormat="1">
      <c r="A47" s="19" t="str">
        <f>"16/1"</f>
        <v>16/1</v>
      </c>
      <c r="B47" s="20" t="s">
        <v>108</v>
      </c>
      <c r="C47" s="21" t="str">
        <f>"40"</f>
        <v>40</v>
      </c>
      <c r="D47" s="21">
        <v>12.8</v>
      </c>
      <c r="E47" s="21">
        <v>0</v>
      </c>
      <c r="F47" s="21">
        <v>12</v>
      </c>
      <c r="G47" s="21">
        <v>0</v>
      </c>
      <c r="H47" s="21">
        <v>24.4</v>
      </c>
      <c r="I47" s="21">
        <v>251.91999999999996</v>
      </c>
      <c r="J47" s="22">
        <v>0</v>
      </c>
      <c r="K47" s="22">
        <v>0</v>
      </c>
      <c r="L47" s="22">
        <v>0</v>
      </c>
      <c r="M47" s="22">
        <v>0</v>
      </c>
      <c r="N47" s="22">
        <v>24.4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9.1440000000000001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7.62</v>
      </c>
    </row>
    <row r="48" spans="1:96" s="27" customFormat="1" ht="11.4">
      <c r="B48" s="28" t="s">
        <v>116</v>
      </c>
      <c r="C48" s="29"/>
      <c r="D48" s="29">
        <v>18.2</v>
      </c>
      <c r="E48" s="29">
        <v>0</v>
      </c>
      <c r="F48" s="29">
        <v>17</v>
      </c>
      <c r="G48" s="29">
        <v>0</v>
      </c>
      <c r="H48" s="29">
        <v>56.8</v>
      </c>
      <c r="I48" s="29">
        <v>432.04</v>
      </c>
      <c r="J48" s="30">
        <v>1.4</v>
      </c>
      <c r="K48" s="30">
        <v>0</v>
      </c>
      <c r="L48" s="30">
        <v>0</v>
      </c>
      <c r="M48" s="30">
        <v>0</v>
      </c>
      <c r="N48" s="30">
        <v>48.8</v>
      </c>
      <c r="O48" s="30">
        <v>0</v>
      </c>
      <c r="P48" s="30">
        <v>8</v>
      </c>
      <c r="Q48" s="30">
        <v>0</v>
      </c>
      <c r="R48" s="30">
        <v>0</v>
      </c>
      <c r="S48" s="30">
        <v>1.6</v>
      </c>
      <c r="T48" s="30">
        <v>1.4</v>
      </c>
      <c r="U48" s="30">
        <v>90</v>
      </c>
      <c r="V48" s="30">
        <v>246</v>
      </c>
      <c r="W48" s="30">
        <v>218</v>
      </c>
      <c r="X48" s="30">
        <v>26</v>
      </c>
      <c r="Y48" s="30">
        <v>170</v>
      </c>
      <c r="Z48" s="30">
        <v>0.2</v>
      </c>
      <c r="AA48" s="30">
        <v>0</v>
      </c>
      <c r="AB48" s="30">
        <v>0</v>
      </c>
      <c r="AC48" s="30">
        <v>0</v>
      </c>
      <c r="AD48" s="30">
        <v>0</v>
      </c>
      <c r="AE48" s="30">
        <v>0.06</v>
      </c>
      <c r="AF48" s="30">
        <v>0.26</v>
      </c>
      <c r="AG48" s="30">
        <v>0.2</v>
      </c>
      <c r="AH48" s="30">
        <v>1.8</v>
      </c>
      <c r="AI48" s="30">
        <v>3.2</v>
      </c>
      <c r="AJ48" s="30">
        <v>0</v>
      </c>
      <c r="AK48" s="30">
        <v>4360</v>
      </c>
      <c r="AL48" s="30">
        <v>4440</v>
      </c>
      <c r="AM48" s="30">
        <v>7640</v>
      </c>
      <c r="AN48" s="30">
        <v>6120</v>
      </c>
      <c r="AO48" s="30">
        <v>1360</v>
      </c>
      <c r="AP48" s="30">
        <v>4040</v>
      </c>
      <c r="AQ48" s="30">
        <v>1200</v>
      </c>
      <c r="AR48" s="30">
        <v>3440</v>
      </c>
      <c r="AS48" s="30">
        <v>3680</v>
      </c>
      <c r="AT48" s="30">
        <v>3960</v>
      </c>
      <c r="AU48" s="30">
        <v>8920</v>
      </c>
      <c r="AV48" s="30">
        <v>1840</v>
      </c>
      <c r="AW48" s="30">
        <v>2400</v>
      </c>
      <c r="AX48" s="30">
        <v>9520</v>
      </c>
      <c r="AY48" s="30">
        <v>0</v>
      </c>
      <c r="AZ48" s="30">
        <v>4240</v>
      </c>
      <c r="BA48" s="30">
        <v>4960</v>
      </c>
      <c r="BB48" s="30">
        <v>2680</v>
      </c>
      <c r="BC48" s="30">
        <v>1520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165.2</v>
      </c>
      <c r="CC48" s="29">
        <f>SUM($CC$45:$CC$47)</f>
        <v>33.396000000000001</v>
      </c>
      <c r="CD48" s="27" t="e">
        <f>$I$48/#REF!*100</f>
        <v>#REF!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" s="86" customFormat="1" ht="11.4">
      <c r="A49" s="86" t="s">
        <v>152</v>
      </c>
    </row>
    <row r="50" spans="1:9" hidden="1">
      <c r="B50" s="14" t="s">
        <v>117</v>
      </c>
      <c r="C50" s="16"/>
      <c r="D50" s="16">
        <v>16</v>
      </c>
      <c r="E50" s="16"/>
      <c r="F50" s="16">
        <v>31</v>
      </c>
      <c r="G50" s="16"/>
      <c r="H50" s="16">
        <v>53</v>
      </c>
      <c r="I50" s="16"/>
    </row>
    <row r="51" spans="1:9">
      <c r="C51" s="16"/>
      <c r="D51" s="16"/>
      <c r="E51" s="16"/>
      <c r="F51" s="16"/>
      <c r="G51" s="16"/>
      <c r="H51" s="16"/>
      <c r="I51" s="16"/>
    </row>
    <row r="52" spans="1:9">
      <c r="C52" s="16"/>
      <c r="D52" s="16"/>
      <c r="E52" s="16"/>
      <c r="F52" s="16"/>
      <c r="G52" s="16"/>
      <c r="H52" s="16"/>
      <c r="I52" s="16"/>
    </row>
    <row r="53" spans="1:9">
      <c r="C53" s="16"/>
      <c r="D53" s="16"/>
      <c r="E53" s="16"/>
      <c r="F53" s="16"/>
      <c r="G53" s="16"/>
      <c r="H53" s="16"/>
      <c r="I53" s="16"/>
    </row>
    <row r="54" spans="1:9">
      <c r="C54" s="16"/>
      <c r="D54" s="16"/>
      <c r="E54" s="16"/>
      <c r="F54" s="16"/>
      <c r="G54" s="16"/>
      <c r="H54" s="16"/>
      <c r="I54" s="16"/>
    </row>
    <row r="55" spans="1:9">
      <c r="C55" s="16"/>
      <c r="D55" s="16"/>
      <c r="E55" s="16"/>
      <c r="F55" s="16"/>
      <c r="G55" s="16"/>
      <c r="H55" s="16"/>
      <c r="I55" s="16"/>
    </row>
    <row r="56" spans="1:9">
      <c r="C56" s="16"/>
      <c r="D56" s="16"/>
      <c r="E56" s="16"/>
      <c r="F56" s="16"/>
      <c r="G56" s="16"/>
      <c r="H56" s="16"/>
      <c r="I56" s="16"/>
    </row>
    <row r="57" spans="1:9">
      <c r="C57" s="16"/>
      <c r="D57" s="16"/>
      <c r="E57" s="16"/>
      <c r="F57" s="16"/>
      <c r="G57" s="16"/>
      <c r="H57" s="16"/>
      <c r="I57" s="16"/>
    </row>
    <row r="58" spans="1:9">
      <c r="C58" s="16"/>
      <c r="D58" s="16"/>
      <c r="E58" s="16"/>
      <c r="F58" s="16"/>
      <c r="G58" s="16"/>
      <c r="H58" s="16"/>
      <c r="I58" s="16"/>
    </row>
    <row r="59" spans="1:9">
      <c r="C59" s="16"/>
      <c r="D59" s="16"/>
      <c r="E59" s="16"/>
      <c r="F59" s="16"/>
      <c r="G59" s="16"/>
      <c r="H59" s="16"/>
      <c r="I59" s="16"/>
    </row>
    <row r="60" spans="1:9">
      <c r="C60" s="16"/>
      <c r="D60" s="16"/>
      <c r="E60" s="16"/>
      <c r="F60" s="16"/>
      <c r="G60" s="16"/>
      <c r="H60" s="16"/>
      <c r="I60" s="16"/>
    </row>
    <row r="61" spans="1:9">
      <c r="C61" s="16"/>
      <c r="D61" s="16"/>
      <c r="E61" s="16"/>
      <c r="F61" s="16"/>
      <c r="G61" s="16"/>
      <c r="H61" s="16"/>
      <c r="I61" s="16"/>
    </row>
    <row r="62" spans="1:9">
      <c r="C62" s="16"/>
      <c r="D62" s="16"/>
      <c r="E62" s="16"/>
      <c r="F62" s="16"/>
      <c r="G62" s="16"/>
      <c r="H62" s="16"/>
      <c r="I62" s="16"/>
    </row>
    <row r="63" spans="1:9">
      <c r="C63" s="16"/>
      <c r="D63" s="16"/>
      <c r="E63" s="16"/>
      <c r="F63" s="16"/>
      <c r="G63" s="16"/>
      <c r="H63" s="16"/>
      <c r="I63" s="16"/>
    </row>
    <row r="64" spans="1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5">
    <mergeCell ref="CR8:CR9"/>
    <mergeCell ref="F8:G8"/>
    <mergeCell ref="H8:H9"/>
    <mergeCell ref="A29:XFD29"/>
    <mergeCell ref="A49:XFD4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145</v>
      </c>
      <c r="C29" s="72" t="s">
        <v>149</v>
      </c>
      <c r="D29" s="41" t="s">
        <v>107</v>
      </c>
      <c r="E29" s="42">
        <v>180</v>
      </c>
      <c r="F29" s="43">
        <v>21.826799999999999</v>
      </c>
      <c r="G29" s="42">
        <v>162.10799999999998</v>
      </c>
      <c r="H29" s="42">
        <v>4.8600000000000003</v>
      </c>
      <c r="I29" s="42">
        <v>4.5</v>
      </c>
      <c r="J29" s="44">
        <v>29.16</v>
      </c>
    </row>
    <row r="30" spans="1:10" hidden="1">
      <c r="A30" s="45"/>
      <c r="B30" s="70" t="s">
        <v>142</v>
      </c>
      <c r="C30" s="73" t="s">
        <v>150</v>
      </c>
      <c r="D30" s="53" t="s">
        <v>108</v>
      </c>
      <c r="E30" s="54">
        <v>40</v>
      </c>
      <c r="F30" s="55">
        <v>9.1440000000000001</v>
      </c>
      <c r="G30" s="54">
        <v>251.91999999999996</v>
      </c>
      <c r="H30" s="54">
        <v>12.8</v>
      </c>
      <c r="I30" s="54">
        <v>12</v>
      </c>
      <c r="J30" s="56">
        <v>24.4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45608.321736111109</v>
      </c>
      <c r="C1">
        <f>YEAR(Дата_Сост)</f>
        <v>2024</v>
      </c>
      <c r="D1">
        <f>MONTH(Дата_Сост)</f>
        <v>11</v>
      </c>
      <c r="E1">
        <f>DAY(Дата_Сост)</f>
        <v>12</v>
      </c>
    </row>
    <row r="2" spans="1:5">
      <c r="A2" t="s">
        <v>82</v>
      </c>
      <c r="B2" s="2">
        <v>45601.674537037034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2024-11-06T08:14:29Z</dcterms:modified>
</cp:coreProperties>
</file>