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3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<sst xmlns="http://schemas.openxmlformats.org/spreadsheetml/2006/main" count="186" uniqueCount="154">
  <si>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</si>
  <si>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</si>
  <si>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</si>
  <si>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</si>
  <si>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</si>
  <si>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</si>
  <si>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</si>
  <si>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</si>
  <si>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</si>
  <si>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</si>
  <si>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</si>
  <si>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</si>
  <si>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</si>
  <si>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</si>
  <si>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</si>
  <si>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</si>
  <si>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</si>
  <si>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</si>
  <si>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</si>
  <si>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</si>
  <si>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</si>
  <si>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</si>
  <si>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</si>
  <si>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</si>
  <si>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</si>
  <si>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</si>
  <si>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</si>
  <si>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</si>
  <si>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</si>
  <si>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</si>
  <si>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</si>
  <si>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</si>
  <si>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</si>
  <si>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</si>
  <si>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</si>
  <si>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</si>
  <si>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</si>
  <si>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</si>
  <si>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</si>
  <si>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</si>
  <si>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</si>
  <si>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</si>
  <si>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</si>
  <si>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</si>
  <si>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</si>
  <si>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</si>
  <si>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</si>
  <si>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</si>
  <si>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</si>
  <si>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</si>
  <si>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</si>
  <si>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</si>
  <si>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</si>
  <si>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</si>
  <si>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</si>
  <si>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</si>
  <si>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</si>
  <si>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</si>
  <si>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</si>
  <si>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</si>
  <si>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</si>
  <si>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</si>
  <si>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</si>
  <si>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</si>
  <si>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</si>
  <si>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</si>
  <si>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</si>
  <si>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</si>
  <si>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</si>
  <si>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</si>
  <si>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</si>
  <si>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</si>
  <si>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</si>
  <si>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</si>
  <si>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</si>
  <si>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</si>
  <si>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</si>
  <si>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</si>
  <si>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</si>
  <si>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</si>
  <si>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</si>
  <si>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</si>
  <si>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</si>
  <si>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</si>
  <si>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</si>
  <si>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</si>
  <si>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</si>
  <si>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</si>
  <si>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</si>
  <si>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</si>
  <si>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</si>
  <si>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</si>
  <si>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</si>
  <si>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</si>
  <si>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</si>
  <si>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</si>
  <si>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</si>
  <si>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</si>
  <si>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</si>
  <si>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</si>
  <si>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</si>
  <si>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 с пельменями.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</si>
  <si>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</si>
  <si>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</si>
  <si>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</si>
  <si>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</si>
  <si>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</si>
  <si>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</si>
  <si>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</si>
  <si>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Батончик шоколадный "Бон-Тайм" ин/уп. 20гр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</si>
  <si>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</si>
  <si>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</si>
  <si>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</si>
  <si>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</si>
  <si>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</si>
  <si>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</si>
  <si>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</si>
  <si>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</si>
  <si>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</si>
  <si>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13.11.2024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</si>
  <si>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</si>
  <si>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</si>
  <si>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</si>
  <si>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</si>
  <si>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</si>
  <si>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</si>
  <si>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</si>
  <si>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</si>
  <si>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</si>
  <si>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</si>
  <si>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</si>
  <si>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</si>
  <si>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</si>
  <si>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</si>
  <si>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</si>
  <si>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</si>
  <si>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</si>
  <si>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</si>
  <si>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</si>
  <si>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</si>
  <si>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</si>
  <si>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</si>
  <si>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</si>
  <si>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</si>
  <si>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</si>
  <si>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</si>
  <si>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</si>
  <si>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</si>
  <si>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</si>
  <si>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</si>
  <si>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</si>
  <si>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/>
  </si>
  <si>
    <t>Итого сумма с 7 до 11 лет         191,00</t>
  </si>
  <si>
    <t>Итого сумма с 12 и старше 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</si>
</sst>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6" workbookViewId="0">
      <selection activeCell="G57" sqref="G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13.11.2024г.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"13 ноября 2024 г."</f>
        <v>13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"200"</f>
        <v>200</v>
      </c>
      <c r="D11" s="25">
        <v>2.99</v>
      </c>
      <c r="E11" s="25">
        <v>2.94</v>
      </c>
      <c r="F11" s="25">
        <v>6.04</v>
      </c>
      <c r="G11" s="25">
        <v>0</v>
      </c>
      <c r="H11" s="25">
        <v>8.56</v>
      </c>
      <c r="I11" s="25">
        <v>98.127614000000008</v>
      </c>
      <c r="J11" s="26">
        <v>4.3600000000000003</v>
      </c>
      <c r="K11" s="26">
        <v>0.11</v>
      </c>
      <c r="L11" s="26">
        <v>0</v>
      </c>
      <c r="M11" s="26">
        <v>0</v>
      </c>
      <c r="N11" s="26">
        <v>7.99</v>
      </c>
      <c r="O11" s="26">
        <v>0</v>
      </c>
      <c r="P11" s="26">
        <v>0.56000000000000005</v>
      </c>
      <c r="Q11" s="26">
        <v>0</v>
      </c>
      <c r="R11" s="26">
        <v>0</v>
      </c>
      <c r="S11" s="26">
        <v>0.1</v>
      </c>
      <c r="T11" s="26">
        <v>1.97</v>
      </c>
      <c r="U11" s="26">
        <v>439.69</v>
      </c>
      <c r="V11" s="26">
        <v>171.87</v>
      </c>
      <c r="W11" s="26">
        <v>123.55</v>
      </c>
      <c r="X11" s="26">
        <v>14.63</v>
      </c>
      <c r="Y11" s="26">
        <v>85.3</v>
      </c>
      <c r="Z11" s="26">
        <v>0.19</v>
      </c>
      <c r="AA11" s="26">
        <v>24</v>
      </c>
      <c r="AB11" s="26">
        <v>20</v>
      </c>
      <c r="AC11" s="26">
        <v>44.5</v>
      </c>
      <c r="AD11" s="26">
        <v>0.05</v>
      </c>
      <c r="AE11" s="26">
        <v>0.03</v>
      </c>
      <c r="AF11" s="26">
        <v>0.13</v>
      </c>
      <c r="AG11" s="26">
        <v>0.15</v>
      </c>
      <c r="AH11" s="26">
        <v>0.81</v>
      </c>
      <c r="AI11" s="26">
        <v>2.68</v>
      </c>
      <c r="AJ11" s="26">
        <v>0</v>
      </c>
      <c r="AK11" s="26">
        <v>155.19999999999999</v>
      </c>
      <c r="AL11" s="26">
        <v>153.28</v>
      </c>
      <c r="AM11" s="26">
        <v>263.02999999999997</v>
      </c>
      <c r="AN11" s="26">
        <v>210.81</v>
      </c>
      <c r="AO11" s="26">
        <v>70.36</v>
      </c>
      <c r="AP11" s="26">
        <v>124.42</v>
      </c>
      <c r="AQ11" s="26">
        <v>42.44</v>
      </c>
      <c r="AR11" s="26">
        <v>139.22</v>
      </c>
      <c r="AS11" s="26">
        <v>1.7</v>
      </c>
      <c r="AT11" s="26">
        <v>1.23</v>
      </c>
      <c r="AU11" s="26">
        <v>2.7</v>
      </c>
      <c r="AV11" s="26">
        <v>1.65</v>
      </c>
      <c r="AW11" s="26">
        <v>1.1299999999999999</v>
      </c>
      <c r="AX11" s="26">
        <v>6.73</v>
      </c>
      <c r="AY11" s="26">
        <v>0</v>
      </c>
      <c r="AZ11" s="26">
        <v>2.2599999999999998</v>
      </c>
      <c r="BA11" s="26">
        <v>2.5499999999999998</v>
      </c>
      <c r="BB11" s="26">
        <v>174.94</v>
      </c>
      <c r="BC11" s="26">
        <v>24.91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202.53</v>
      </c>
      <c r="CC11" s="25">
        <v>21.733651999999999</v>
      </c>
      <c r="CE11" s="23">
        <v>27.33</v>
      </c>
      <c r="CG11" s="23">
        <v>43.2</v>
      </c>
      <c r="CH11" s="23">
        <v>23.05</v>
      </c>
      <c r="CI11" s="23">
        <v>33.119999999999997</v>
      </c>
      <c r="CJ11" s="23">
        <v>957.33</v>
      </c>
      <c r="CK11" s="23">
        <v>452.51</v>
      </c>
      <c r="CL11" s="23">
        <v>704.92</v>
      </c>
      <c r="CM11" s="23">
        <v>25.6</v>
      </c>
      <c r="CN11" s="23">
        <v>16.64</v>
      </c>
      <c r="CO11" s="23">
        <v>21.12</v>
      </c>
      <c r="CP11" s="23">
        <v>4</v>
      </c>
      <c r="CQ11" s="23">
        <v>1</v>
      </c>
      <c r="CR11" s="23">
        <v>13.17188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14.85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9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15.124890000000001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9.1666000000000007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3.27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2.7250000000000001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1.1583000000000001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0.70199999999999996</v>
      </c>
    </row>
    <row r="16" spans="1:96" s="27" customFormat="1" ht="11.4">
      <c r="B16" s="28" t="s">
        <v>98</v>
      </c>
      <c r="C16" s="29"/>
      <c r="D16" s="29">
        <v>11.55</v>
      </c>
      <c r="E16" s="29">
        <v>8.1</v>
      </c>
      <c r="F16" s="29">
        <v>18.239999999999998</v>
      </c>
      <c r="G16" s="29">
        <v>0.35</v>
      </c>
      <c r="H16" s="29">
        <v>38.36</v>
      </c>
      <c r="I16" s="29">
        <v>362.02</v>
      </c>
      <c r="J16" s="30">
        <v>10.27</v>
      </c>
      <c r="K16" s="30">
        <v>0.33</v>
      </c>
      <c r="L16" s="30">
        <v>0</v>
      </c>
      <c r="M16" s="30">
        <v>0</v>
      </c>
      <c r="N16" s="30">
        <v>14.84</v>
      </c>
      <c r="O16" s="30">
        <v>22.8</v>
      </c>
      <c r="P16" s="30">
        <v>0.72</v>
      </c>
      <c r="Q16" s="30">
        <v>0</v>
      </c>
      <c r="R16" s="30">
        <v>0</v>
      </c>
      <c r="S16" s="30">
        <v>0.1</v>
      </c>
      <c r="T16" s="30">
        <v>3.44</v>
      </c>
      <c r="U16" s="30">
        <v>494.85</v>
      </c>
      <c r="V16" s="30">
        <v>231.05</v>
      </c>
      <c r="W16" s="30">
        <v>148.13</v>
      </c>
      <c r="X16" s="30">
        <v>19.43</v>
      </c>
      <c r="Y16" s="30">
        <v>165.1</v>
      </c>
      <c r="Z16" s="30">
        <v>1.22</v>
      </c>
      <c r="AA16" s="30">
        <v>164</v>
      </c>
      <c r="AB16" s="30">
        <v>74</v>
      </c>
      <c r="AC16" s="30">
        <v>193.5</v>
      </c>
      <c r="AD16" s="30">
        <v>0.39</v>
      </c>
      <c r="AE16" s="30">
        <v>0.06</v>
      </c>
      <c r="AF16" s="30">
        <v>0.32</v>
      </c>
      <c r="AG16" s="30">
        <v>0.24</v>
      </c>
      <c r="AH16" s="30">
        <v>2.27</v>
      </c>
      <c r="AI16" s="30">
        <v>2.68</v>
      </c>
      <c r="AJ16" s="30">
        <v>0</v>
      </c>
      <c r="AK16" s="30">
        <v>627.85</v>
      </c>
      <c r="AL16" s="30">
        <v>562.35</v>
      </c>
      <c r="AM16" s="30">
        <v>957.5</v>
      </c>
      <c r="AN16" s="30">
        <v>660.9</v>
      </c>
      <c r="AO16" s="30">
        <v>291.69</v>
      </c>
      <c r="AP16" s="30">
        <v>473.17</v>
      </c>
      <c r="AQ16" s="30">
        <v>166.19</v>
      </c>
      <c r="AR16" s="30">
        <v>585.17999999999995</v>
      </c>
      <c r="AS16" s="30">
        <v>401.53</v>
      </c>
      <c r="AT16" s="30">
        <v>475.23</v>
      </c>
      <c r="AU16" s="30">
        <v>629.19000000000005</v>
      </c>
      <c r="AV16" s="30">
        <v>209.01</v>
      </c>
      <c r="AW16" s="30">
        <v>289.99</v>
      </c>
      <c r="AX16" s="30">
        <v>1734.11</v>
      </c>
      <c r="AY16" s="30">
        <v>5.6</v>
      </c>
      <c r="AZ16" s="30">
        <v>492.58</v>
      </c>
      <c r="BA16" s="30">
        <v>521.39</v>
      </c>
      <c r="BB16" s="30">
        <v>463.93</v>
      </c>
      <c r="BC16" s="30">
        <v>217.93</v>
      </c>
      <c r="BD16" s="30">
        <v>0.39</v>
      </c>
      <c r="BE16" s="30">
        <v>0.18</v>
      </c>
      <c r="BF16" s="30">
        <v>0.1</v>
      </c>
      <c r="BG16" s="30">
        <v>0.22</v>
      </c>
      <c r="BH16" s="30">
        <v>0.25</v>
      </c>
      <c r="BI16" s="30">
        <v>1.1399999999999999</v>
      </c>
      <c r="BJ16" s="30">
        <v>0</v>
      </c>
      <c r="BK16" s="30">
        <v>3.23</v>
      </c>
      <c r="BL16" s="30">
        <v>0</v>
      </c>
      <c r="BM16" s="30">
        <v>0.99</v>
      </c>
      <c r="BN16" s="30">
        <v>0</v>
      </c>
      <c r="BO16" s="30">
        <v>0</v>
      </c>
      <c r="BP16" s="30">
        <v>0</v>
      </c>
      <c r="BQ16" s="30">
        <v>0.22</v>
      </c>
      <c r="BR16" s="30">
        <v>0.34</v>
      </c>
      <c r="BS16" s="30">
        <v>2.63</v>
      </c>
      <c r="BT16" s="30">
        <v>0</v>
      </c>
      <c r="BU16" s="30">
        <v>0</v>
      </c>
      <c r="BV16" s="30">
        <v>0.28000000000000003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454.27</v>
      </c>
      <c r="CC16" s="29">
        <f>SUM($CC$10:$CC$15)</f>
        <v>56.136842000000001</v>
      </c>
      <c r="CD16" s="27">
        <f>$I$16/$I$51*100</f>
        <v>13.634634578084098</v>
      </c>
      <c r="CE16" s="27">
        <v>176.33</v>
      </c>
      <c r="CG16" s="27">
        <v>49.85</v>
      </c>
      <c r="CH16" s="27">
        <v>28.5</v>
      </c>
      <c r="CI16" s="27">
        <v>39.17</v>
      </c>
      <c r="CJ16" s="27">
        <v>2286.15</v>
      </c>
      <c r="CK16" s="27">
        <v>1171.8699999999999</v>
      </c>
      <c r="CL16" s="27">
        <v>1729.01</v>
      </c>
      <c r="CM16" s="27">
        <v>39.86</v>
      </c>
      <c r="CN16" s="27">
        <v>26.61</v>
      </c>
      <c r="CO16" s="27">
        <v>33.229999999999997</v>
      </c>
      <c r="CP16" s="27">
        <v>10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36">
      <c r="A18" s="23" t="str">
        <f>"5/1"</f>
        <v>5/1</v>
      </c>
      <c r="B18" s="24" t="s">
        <v>100</v>
      </c>
      <c r="C18" s="25" t="str">
        <f>"60"</f>
        <v>60</v>
      </c>
      <c r="D18" s="25">
        <v>1.01</v>
      </c>
      <c r="E18" s="25">
        <v>0</v>
      </c>
      <c r="F18" s="25">
        <v>3.62</v>
      </c>
      <c r="G18" s="25">
        <v>3.62</v>
      </c>
      <c r="H18" s="25">
        <v>6.22</v>
      </c>
      <c r="I18" s="25">
        <v>59.312853599999997</v>
      </c>
      <c r="J18" s="26">
        <v>0.45</v>
      </c>
      <c r="K18" s="26">
        <v>2.34</v>
      </c>
      <c r="L18" s="26">
        <v>0</v>
      </c>
      <c r="M18" s="26">
        <v>0</v>
      </c>
      <c r="N18" s="26">
        <v>4.04</v>
      </c>
      <c r="O18" s="26">
        <v>1.24</v>
      </c>
      <c r="P18" s="26">
        <v>0.93</v>
      </c>
      <c r="Q18" s="26">
        <v>0</v>
      </c>
      <c r="R18" s="26">
        <v>0</v>
      </c>
      <c r="S18" s="26">
        <v>0.12</v>
      </c>
      <c r="T18" s="26">
        <v>0.78</v>
      </c>
      <c r="U18" s="26">
        <v>118.81</v>
      </c>
      <c r="V18" s="26">
        <v>118.41</v>
      </c>
      <c r="W18" s="26">
        <v>20.190000000000001</v>
      </c>
      <c r="X18" s="26">
        <v>6.57</v>
      </c>
      <c r="Y18" s="26">
        <v>14.16</v>
      </c>
      <c r="Z18" s="26">
        <v>0.27</v>
      </c>
      <c r="AA18" s="26">
        <v>0</v>
      </c>
      <c r="AB18" s="26">
        <v>7.41</v>
      </c>
      <c r="AC18" s="26">
        <v>1.1299999999999999</v>
      </c>
      <c r="AD18" s="26">
        <v>1.63</v>
      </c>
      <c r="AE18" s="26">
        <v>0.01</v>
      </c>
      <c r="AF18" s="26">
        <v>0.02</v>
      </c>
      <c r="AG18" s="26">
        <v>0.27</v>
      </c>
      <c r="AH18" s="26">
        <v>0.36</v>
      </c>
      <c r="AI18" s="26">
        <v>17.079999999999998</v>
      </c>
      <c r="AJ18" s="26">
        <v>0</v>
      </c>
      <c r="AK18" s="26">
        <v>21.49</v>
      </c>
      <c r="AL18" s="26">
        <v>18.52</v>
      </c>
      <c r="AM18" s="26">
        <v>23.71</v>
      </c>
      <c r="AN18" s="26">
        <v>22.6</v>
      </c>
      <c r="AO18" s="26">
        <v>8.15</v>
      </c>
      <c r="AP18" s="26">
        <v>16.670000000000002</v>
      </c>
      <c r="AQ18" s="26">
        <v>3.71</v>
      </c>
      <c r="AR18" s="26">
        <v>20.75</v>
      </c>
      <c r="AS18" s="26">
        <v>26.3</v>
      </c>
      <c r="AT18" s="26">
        <v>31.49</v>
      </c>
      <c r="AU18" s="26">
        <v>63.72</v>
      </c>
      <c r="AV18" s="26">
        <v>10.38</v>
      </c>
      <c r="AW18" s="26">
        <v>17.41</v>
      </c>
      <c r="AX18" s="26">
        <v>101.88</v>
      </c>
      <c r="AY18" s="26">
        <v>0</v>
      </c>
      <c r="AZ18" s="26">
        <v>21.86</v>
      </c>
      <c r="BA18" s="26">
        <v>21.86</v>
      </c>
      <c r="BB18" s="26">
        <v>18.52</v>
      </c>
      <c r="BC18" s="26">
        <v>7.41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49.27</v>
      </c>
      <c r="CC18" s="25">
        <v>10.317221999999999</v>
      </c>
      <c r="CE18" s="23">
        <v>1.23</v>
      </c>
      <c r="CG18" s="23">
        <v>16.38</v>
      </c>
      <c r="CH18" s="23">
        <v>7.22</v>
      </c>
      <c r="CI18" s="23">
        <v>11.8</v>
      </c>
      <c r="CJ18" s="23">
        <v>406.9</v>
      </c>
      <c r="CK18" s="23">
        <v>103.56</v>
      </c>
      <c r="CL18" s="23">
        <v>255.23</v>
      </c>
      <c r="CM18" s="23">
        <v>11.11</v>
      </c>
      <c r="CN18" s="23">
        <v>9.14</v>
      </c>
      <c r="CO18" s="23">
        <v>10.119999999999999</v>
      </c>
      <c r="CP18" s="23">
        <v>1.8</v>
      </c>
      <c r="CQ18" s="23">
        <v>0.3</v>
      </c>
      <c r="CR18" s="23">
        <v>6.2528620000000004</v>
      </c>
    </row>
    <row r="19" spans="1:96" s="23" customFormat="1">
      <c r="A19" s="23" t="str">
        <f>"358"</f>
        <v>358</v>
      </c>
      <c r="B19" s="24" t="s">
        <v>101</v>
      </c>
      <c r="C19" s="25" t="str">
        <f>"200"</f>
        <v>200</v>
      </c>
      <c r="D19" s="25">
        <v>5.32</v>
      </c>
      <c r="E19" s="25">
        <v>0</v>
      </c>
      <c r="F19" s="25">
        <v>4.9000000000000004</v>
      </c>
      <c r="G19" s="25">
        <v>4.1900000000000004</v>
      </c>
      <c r="H19" s="25">
        <v>16.510000000000002</v>
      </c>
      <c r="I19" s="25">
        <v>128.52596</v>
      </c>
      <c r="J19" s="26">
        <v>0.54</v>
      </c>
      <c r="K19" s="26">
        <v>2.6</v>
      </c>
      <c r="L19" s="26">
        <v>0</v>
      </c>
      <c r="M19" s="26">
        <v>0</v>
      </c>
      <c r="N19" s="26">
        <v>9.89</v>
      </c>
      <c r="O19" s="26">
        <v>5.7</v>
      </c>
      <c r="P19" s="26">
        <v>0.92</v>
      </c>
      <c r="Q19" s="26">
        <v>0</v>
      </c>
      <c r="R19" s="26">
        <v>0</v>
      </c>
      <c r="S19" s="26">
        <v>0.12</v>
      </c>
      <c r="T19" s="26">
        <v>0.86</v>
      </c>
      <c r="U19" s="26">
        <v>97</v>
      </c>
      <c r="V19" s="26">
        <v>234.72</v>
      </c>
      <c r="W19" s="26">
        <v>9.11</v>
      </c>
      <c r="X19" s="26">
        <v>12.07</v>
      </c>
      <c r="Y19" s="26">
        <v>29.16</v>
      </c>
      <c r="Z19" s="26">
        <v>0.47</v>
      </c>
      <c r="AA19" s="26">
        <v>0</v>
      </c>
      <c r="AB19" s="26">
        <v>774.66</v>
      </c>
      <c r="AC19" s="26">
        <v>161.5</v>
      </c>
      <c r="AD19" s="26">
        <v>1.85</v>
      </c>
      <c r="AE19" s="26">
        <v>0.04</v>
      </c>
      <c r="AF19" s="26">
        <v>0.03</v>
      </c>
      <c r="AG19" s="26">
        <v>0.51</v>
      </c>
      <c r="AH19" s="26">
        <v>0.88</v>
      </c>
      <c r="AI19" s="26">
        <v>3.82</v>
      </c>
      <c r="AJ19" s="26">
        <v>0</v>
      </c>
      <c r="AK19" s="26">
        <v>13.01</v>
      </c>
      <c r="AL19" s="26">
        <v>18.28</v>
      </c>
      <c r="AM19" s="26">
        <v>22.86</v>
      </c>
      <c r="AN19" s="26">
        <v>26.32</v>
      </c>
      <c r="AO19" s="26">
        <v>4.59</v>
      </c>
      <c r="AP19" s="26">
        <v>18.05</v>
      </c>
      <c r="AQ19" s="26">
        <v>8.42</v>
      </c>
      <c r="AR19" s="26">
        <v>18.37</v>
      </c>
      <c r="AS19" s="26">
        <v>26.29</v>
      </c>
      <c r="AT19" s="26">
        <v>65.66</v>
      </c>
      <c r="AU19" s="26">
        <v>37.53</v>
      </c>
      <c r="AV19" s="26">
        <v>6.54</v>
      </c>
      <c r="AW19" s="26">
        <v>18.22</v>
      </c>
      <c r="AX19" s="26">
        <v>103.71</v>
      </c>
      <c r="AY19" s="26">
        <v>0</v>
      </c>
      <c r="AZ19" s="26">
        <v>13.99</v>
      </c>
      <c r="BA19" s="26">
        <v>13.04</v>
      </c>
      <c r="BB19" s="26">
        <v>13.09</v>
      </c>
      <c r="BC19" s="26">
        <v>5.99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0.25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</v>
      </c>
      <c r="BT19" s="26">
        <v>0</v>
      </c>
      <c r="BU19" s="26">
        <v>0</v>
      </c>
      <c r="BV19" s="26">
        <v>2.4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190.62</v>
      </c>
      <c r="CC19" s="25">
        <v>20.849249</v>
      </c>
      <c r="CE19" s="23">
        <v>129.11000000000001</v>
      </c>
      <c r="CG19" s="23">
        <v>12.32</v>
      </c>
      <c r="CH19" s="23">
        <v>7.52</v>
      </c>
      <c r="CI19" s="23">
        <v>9.92</v>
      </c>
      <c r="CJ19" s="23">
        <v>286.56</v>
      </c>
      <c r="CK19" s="23">
        <v>182.56</v>
      </c>
      <c r="CL19" s="23">
        <v>234.56</v>
      </c>
      <c r="CM19" s="23">
        <v>8.2100000000000009</v>
      </c>
      <c r="CN19" s="23">
        <v>1.68</v>
      </c>
      <c r="CO19" s="23">
        <v>4.9400000000000004</v>
      </c>
      <c r="CP19" s="23">
        <v>0</v>
      </c>
      <c r="CQ19" s="23">
        <v>0.24</v>
      </c>
      <c r="CR19" s="23">
        <v>12.635897</v>
      </c>
    </row>
    <row r="20" spans="1:96" s="23" customFormat="1">
      <c r="A20" s="23" t="str">
        <f>"3/3"</f>
        <v>3/3</v>
      </c>
      <c r="B20" s="24" t="s">
        <v>102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22.275452999999999</v>
      </c>
      <c r="CE20" s="23">
        <v>24.43</v>
      </c>
      <c r="CG20" s="23">
        <v>32.44</v>
      </c>
      <c r="CH20" s="23">
        <v>18.53</v>
      </c>
      <c r="CI20" s="23">
        <v>25.48</v>
      </c>
      <c r="CJ20" s="23">
        <v>521.14</v>
      </c>
      <c r="CK20" s="23">
        <v>449.02</v>
      </c>
      <c r="CL20" s="23">
        <v>485.08</v>
      </c>
      <c r="CM20" s="23">
        <v>20.75</v>
      </c>
      <c r="CN20" s="23">
        <v>3.09</v>
      </c>
      <c r="CO20" s="23">
        <v>11.92</v>
      </c>
      <c r="CP20" s="23">
        <v>0</v>
      </c>
      <c r="CQ20" s="23">
        <v>0.75</v>
      </c>
      <c r="CR20" s="23">
        <v>13.500268999999999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53.238342000000003</v>
      </c>
      <c r="CE21" s="23">
        <v>0</v>
      </c>
      <c r="CG21" s="23">
        <v>58.69</v>
      </c>
      <c r="CH21" s="23">
        <v>30.41</v>
      </c>
      <c r="CI21" s="23">
        <v>44.55</v>
      </c>
      <c r="CJ21" s="23">
        <v>1178.57</v>
      </c>
      <c r="CK21" s="23">
        <v>424.05</v>
      </c>
      <c r="CL21" s="23">
        <v>801.31</v>
      </c>
      <c r="CM21" s="23">
        <v>25.16</v>
      </c>
      <c r="CN21" s="23">
        <v>17.059999999999999</v>
      </c>
      <c r="CO21" s="23">
        <v>21.11</v>
      </c>
      <c r="CP21" s="23">
        <v>0</v>
      </c>
      <c r="CQ21" s="23">
        <v>0.45</v>
      </c>
      <c r="CR21" s="23">
        <v>32.466321000000001</v>
      </c>
    </row>
    <row r="22" spans="1:96" s="23" customFormat="1">
      <c r="A22" s="23" t="str">
        <f>"2"</f>
        <v>2</v>
      </c>
      <c r="B22" s="24" t="s">
        <v>96</v>
      </c>
      <c r="C22" s="25" t="str">
        <f>"38,7"</f>
        <v>38,7</v>
      </c>
      <c r="D22" s="25">
        <v>2.56</v>
      </c>
      <c r="E22" s="25">
        <v>0</v>
      </c>
      <c r="F22" s="25">
        <v>0.25</v>
      </c>
      <c r="G22" s="25">
        <v>0.25</v>
      </c>
      <c r="H22" s="25">
        <v>18.149999999999999</v>
      </c>
      <c r="I22" s="25">
        <v>86.649687</v>
      </c>
      <c r="J22" s="26">
        <v>0</v>
      </c>
      <c r="K22" s="26">
        <v>0</v>
      </c>
      <c r="L22" s="26">
        <v>0</v>
      </c>
      <c r="M22" s="26">
        <v>0</v>
      </c>
      <c r="N22" s="26">
        <v>0.43</v>
      </c>
      <c r="O22" s="26">
        <v>17.649999999999999</v>
      </c>
      <c r="P22" s="26">
        <v>0.08</v>
      </c>
      <c r="Q22" s="26">
        <v>0</v>
      </c>
      <c r="R22" s="26">
        <v>0</v>
      </c>
      <c r="S22" s="26">
        <v>0</v>
      </c>
      <c r="T22" s="26">
        <v>0.7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123.57</v>
      </c>
      <c r="AL22" s="26">
        <v>128.62</v>
      </c>
      <c r="AM22" s="26">
        <v>196.96</v>
      </c>
      <c r="AN22" s="26">
        <v>65.319999999999993</v>
      </c>
      <c r="AO22" s="26">
        <v>38.72</v>
      </c>
      <c r="AP22" s="26">
        <v>77.44</v>
      </c>
      <c r="AQ22" s="26">
        <v>29.29</v>
      </c>
      <c r="AR22" s="26">
        <v>140.06</v>
      </c>
      <c r="AS22" s="26">
        <v>86.87</v>
      </c>
      <c r="AT22" s="26">
        <v>121.21</v>
      </c>
      <c r="AU22" s="26">
        <v>100</v>
      </c>
      <c r="AV22" s="26">
        <v>52.52</v>
      </c>
      <c r="AW22" s="26">
        <v>92.93</v>
      </c>
      <c r="AX22" s="26">
        <v>777.08</v>
      </c>
      <c r="AY22" s="26">
        <v>0</v>
      </c>
      <c r="AZ22" s="26">
        <v>253.19</v>
      </c>
      <c r="BA22" s="26">
        <v>110.1</v>
      </c>
      <c r="BB22" s="26">
        <v>73.06</v>
      </c>
      <c r="BC22" s="26">
        <v>57.91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15.13</v>
      </c>
      <c r="CC22" s="25">
        <v>2.53098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2.1091500000000001</v>
      </c>
    </row>
    <row r="23" spans="1:96" s="23" customFormat="1">
      <c r="A23" s="23" t="str">
        <f>"3"</f>
        <v>3</v>
      </c>
      <c r="B23" s="24" t="s">
        <v>104</v>
      </c>
      <c r="C23" s="25" t="str">
        <f>"30"</f>
        <v>30</v>
      </c>
      <c r="D23" s="25">
        <v>1.98</v>
      </c>
      <c r="E23" s="25">
        <v>0</v>
      </c>
      <c r="F23" s="25">
        <v>0.36</v>
      </c>
      <c r="G23" s="25">
        <v>0.36</v>
      </c>
      <c r="H23" s="25">
        <v>12.51</v>
      </c>
      <c r="I23" s="25">
        <v>58.013999999999989</v>
      </c>
      <c r="J23" s="26">
        <v>0.06</v>
      </c>
      <c r="K23" s="26">
        <v>0</v>
      </c>
      <c r="L23" s="26">
        <v>0</v>
      </c>
      <c r="M23" s="26">
        <v>0</v>
      </c>
      <c r="N23" s="26">
        <v>0.36</v>
      </c>
      <c r="O23" s="26">
        <v>9.66</v>
      </c>
      <c r="P23" s="26">
        <v>2.4900000000000002</v>
      </c>
      <c r="Q23" s="26">
        <v>0</v>
      </c>
      <c r="R23" s="26">
        <v>0</v>
      </c>
      <c r="S23" s="26">
        <v>0.3</v>
      </c>
      <c r="T23" s="26">
        <v>0.75</v>
      </c>
      <c r="U23" s="26">
        <v>183</v>
      </c>
      <c r="V23" s="26">
        <v>73.5</v>
      </c>
      <c r="W23" s="26">
        <v>10.5</v>
      </c>
      <c r="X23" s="26">
        <v>14.1</v>
      </c>
      <c r="Y23" s="26">
        <v>47.4</v>
      </c>
      <c r="Z23" s="26">
        <v>1.17</v>
      </c>
      <c r="AA23" s="26">
        <v>0</v>
      </c>
      <c r="AB23" s="26">
        <v>1.5</v>
      </c>
      <c r="AC23" s="26">
        <v>0.3</v>
      </c>
      <c r="AD23" s="26">
        <v>0.42</v>
      </c>
      <c r="AE23" s="26">
        <v>0.05</v>
      </c>
      <c r="AF23" s="26">
        <v>0.02</v>
      </c>
      <c r="AG23" s="26">
        <v>0.21</v>
      </c>
      <c r="AH23" s="26">
        <v>0.6</v>
      </c>
      <c r="AI23" s="26">
        <v>0</v>
      </c>
      <c r="AJ23" s="26">
        <v>0</v>
      </c>
      <c r="AK23" s="26">
        <v>96.6</v>
      </c>
      <c r="AL23" s="26">
        <v>74.400000000000006</v>
      </c>
      <c r="AM23" s="26">
        <v>128.1</v>
      </c>
      <c r="AN23" s="26">
        <v>66.900000000000006</v>
      </c>
      <c r="AO23" s="26">
        <v>27.9</v>
      </c>
      <c r="AP23" s="26">
        <v>59.4</v>
      </c>
      <c r="AQ23" s="26">
        <v>24</v>
      </c>
      <c r="AR23" s="26">
        <v>111.3</v>
      </c>
      <c r="AS23" s="26">
        <v>89.1</v>
      </c>
      <c r="AT23" s="26">
        <v>87.3</v>
      </c>
      <c r="AU23" s="26">
        <v>139.19999999999999</v>
      </c>
      <c r="AV23" s="26">
        <v>37.200000000000003</v>
      </c>
      <c r="AW23" s="26">
        <v>93</v>
      </c>
      <c r="AX23" s="26">
        <v>458.7</v>
      </c>
      <c r="AY23" s="26">
        <v>0</v>
      </c>
      <c r="AZ23" s="26">
        <v>157.80000000000001</v>
      </c>
      <c r="BA23" s="26">
        <v>87.3</v>
      </c>
      <c r="BB23" s="26">
        <v>54</v>
      </c>
      <c r="BC23" s="26">
        <v>39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0.14000000000000001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14.1</v>
      </c>
      <c r="CC23" s="25">
        <v>1.9022399999999999</v>
      </c>
      <c r="CE23" s="23">
        <v>0.25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1.5851999999999999</v>
      </c>
    </row>
    <row r="24" spans="1:96" s="19" customFormat="1">
      <c r="A24" s="19" t="str">
        <f>"648"</f>
        <v>648</v>
      </c>
      <c r="B24" s="20" t="s">
        <v>105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4.1167499999999997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2.4950000000000001</v>
      </c>
    </row>
    <row r="25" spans="1:96" s="27" customFormat="1" ht="11.4">
      <c r="B25" s="28" t="s">
        <v>106</v>
      </c>
      <c r="C25" s="29"/>
      <c r="D25" s="29">
        <v>27.54</v>
      </c>
      <c r="E25" s="29">
        <v>12.47</v>
      </c>
      <c r="F25" s="29">
        <v>24.43</v>
      </c>
      <c r="G25" s="29">
        <v>12.46</v>
      </c>
      <c r="H25" s="29">
        <v>89.65</v>
      </c>
      <c r="I25" s="29">
        <v>679.63</v>
      </c>
      <c r="J25" s="30">
        <v>8.6999999999999993</v>
      </c>
      <c r="K25" s="30">
        <v>7.95</v>
      </c>
      <c r="L25" s="30">
        <v>0</v>
      </c>
      <c r="M25" s="30">
        <v>0</v>
      </c>
      <c r="N25" s="30">
        <v>22.39</v>
      </c>
      <c r="O25" s="30">
        <v>60.66</v>
      </c>
      <c r="P25" s="30">
        <v>6.59</v>
      </c>
      <c r="Q25" s="30">
        <v>0</v>
      </c>
      <c r="R25" s="30">
        <v>0</v>
      </c>
      <c r="S25" s="30">
        <v>0.88</v>
      </c>
      <c r="T25" s="30">
        <v>6.99</v>
      </c>
      <c r="U25" s="30">
        <v>835.21</v>
      </c>
      <c r="V25" s="30">
        <v>1270.8</v>
      </c>
      <c r="W25" s="30">
        <v>86.35</v>
      </c>
      <c r="X25" s="30">
        <v>79.69</v>
      </c>
      <c r="Y25" s="30">
        <v>295.31</v>
      </c>
      <c r="Z25" s="30">
        <v>5.01</v>
      </c>
      <c r="AA25" s="30">
        <v>18.75</v>
      </c>
      <c r="AB25" s="30">
        <v>817.67</v>
      </c>
      <c r="AC25" s="30">
        <v>187.98</v>
      </c>
      <c r="AD25" s="30">
        <v>6.43</v>
      </c>
      <c r="AE25" s="30">
        <v>0.28000000000000003</v>
      </c>
      <c r="AF25" s="30">
        <v>0.27</v>
      </c>
      <c r="AG25" s="30">
        <v>5.28</v>
      </c>
      <c r="AH25" s="30">
        <v>10.199999999999999</v>
      </c>
      <c r="AI25" s="30">
        <v>26.63</v>
      </c>
      <c r="AJ25" s="30">
        <v>0</v>
      </c>
      <c r="AK25" s="30">
        <v>1028.02</v>
      </c>
      <c r="AL25" s="30">
        <v>871.71</v>
      </c>
      <c r="AM25" s="30">
        <v>1510.43</v>
      </c>
      <c r="AN25" s="30">
        <v>1343.07</v>
      </c>
      <c r="AO25" s="30">
        <v>406.08</v>
      </c>
      <c r="AP25" s="30">
        <v>792.11</v>
      </c>
      <c r="AQ25" s="30">
        <v>246.08</v>
      </c>
      <c r="AR25" s="30">
        <v>933.71</v>
      </c>
      <c r="AS25" s="30">
        <v>1033.72</v>
      </c>
      <c r="AT25" s="30">
        <v>1226.8</v>
      </c>
      <c r="AU25" s="30">
        <v>1606</v>
      </c>
      <c r="AV25" s="30">
        <v>601.16</v>
      </c>
      <c r="AW25" s="30">
        <v>911.25</v>
      </c>
      <c r="AX25" s="30">
        <v>3995.16</v>
      </c>
      <c r="AY25" s="30">
        <v>185.96</v>
      </c>
      <c r="AZ25" s="30">
        <v>1022.73</v>
      </c>
      <c r="BA25" s="30">
        <v>810.96</v>
      </c>
      <c r="BB25" s="30">
        <v>681.19</v>
      </c>
      <c r="BC25" s="30">
        <v>320.11</v>
      </c>
      <c r="BD25" s="30">
        <v>0.1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0.28999999999999998</v>
      </c>
      <c r="BJ25" s="30">
        <v>0</v>
      </c>
      <c r="BK25" s="30">
        <v>1.64</v>
      </c>
      <c r="BL25" s="30">
        <v>0</v>
      </c>
      <c r="BM25" s="30">
        <v>0.7</v>
      </c>
      <c r="BN25" s="30">
        <v>0.04</v>
      </c>
      <c r="BO25" s="30">
        <v>7.0000000000000007E-2</v>
      </c>
      <c r="BP25" s="30">
        <v>0</v>
      </c>
      <c r="BQ25" s="30">
        <v>0.05</v>
      </c>
      <c r="BR25" s="30">
        <v>0.1</v>
      </c>
      <c r="BS25" s="30">
        <v>3.45</v>
      </c>
      <c r="BT25" s="30">
        <v>0</v>
      </c>
      <c r="BU25" s="30">
        <v>0</v>
      </c>
      <c r="BV25" s="30">
        <v>6.91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660.11</v>
      </c>
      <c r="CC25" s="29">
        <f>SUM($CC$17:$CC$24)</f>
        <v>115.230236</v>
      </c>
      <c r="CD25" s="27">
        <f>$I$25/$I$51*100</f>
        <v>25.596670621245504</v>
      </c>
      <c r="CE25" s="27">
        <v>155.03</v>
      </c>
      <c r="CG25" s="27">
        <v>124.9</v>
      </c>
      <c r="CH25" s="27">
        <v>68.739999999999995</v>
      </c>
      <c r="CI25" s="27">
        <v>96.82</v>
      </c>
      <c r="CJ25" s="27">
        <v>4115.1899999999996</v>
      </c>
      <c r="CK25" s="27">
        <v>1822.62</v>
      </c>
      <c r="CL25" s="27">
        <v>2968.91</v>
      </c>
      <c r="CM25" s="27">
        <v>80.930000000000007</v>
      </c>
      <c r="CN25" s="27">
        <v>45.04</v>
      </c>
      <c r="CO25" s="27">
        <v>62.98</v>
      </c>
      <c r="CP25" s="27">
        <v>6.8</v>
      </c>
      <c r="CQ25" s="27">
        <v>1.74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11.231999999999999</v>
      </c>
      <c r="CE27" s="23">
        <v>0</v>
      </c>
      <c r="CG27" s="23">
        <v>2.7</v>
      </c>
      <c r="CH27" s="23">
        <v>2.7</v>
      </c>
      <c r="CI27" s="23">
        <v>2.7</v>
      </c>
      <c r="CJ27" s="23">
        <v>270</v>
      </c>
      <c r="CK27" s="23">
        <v>122.85</v>
      </c>
      <c r="CL27" s="23">
        <v>196.43</v>
      </c>
      <c r="CM27" s="23">
        <v>0.41</v>
      </c>
      <c r="CN27" s="23">
        <v>0.41</v>
      </c>
      <c r="CO27" s="23">
        <v>0.41</v>
      </c>
      <c r="CP27" s="23">
        <v>0</v>
      </c>
      <c r="CQ27" s="23">
        <v>0</v>
      </c>
      <c r="CR27" s="23">
        <v>9.36</v>
      </c>
    </row>
    <row r="28" spans="1:96" s="19" customFormat="1" ht="24">
      <c r="A28" s="19" t="str">
        <f>""</f>
        <v/>
      </c>
      <c r="B28" s="20" t="s">
        <v>109</v>
      </c>
      <c r="C28" s="21" t="str">
        <f>"20"</f>
        <v>20</v>
      </c>
      <c r="D28" s="21">
        <v>0.6</v>
      </c>
      <c r="E28" s="21">
        <v>0</v>
      </c>
      <c r="F28" s="21">
        <v>6.8</v>
      </c>
      <c r="G28" s="21">
        <v>0</v>
      </c>
      <c r="H28" s="21">
        <v>12.24</v>
      </c>
      <c r="I28" s="21">
        <v>109.29599999999998</v>
      </c>
      <c r="J28" s="22">
        <v>3.78</v>
      </c>
      <c r="K28" s="22">
        <v>0</v>
      </c>
      <c r="L28" s="22">
        <v>0</v>
      </c>
      <c r="M28" s="22">
        <v>0</v>
      </c>
      <c r="N28" s="22">
        <v>10.92</v>
      </c>
      <c r="O28" s="22">
        <v>0.6</v>
      </c>
      <c r="P28" s="22">
        <v>0.72</v>
      </c>
      <c r="Q28" s="22">
        <v>0</v>
      </c>
      <c r="R28" s="22">
        <v>0</v>
      </c>
      <c r="S28" s="22">
        <v>0.1</v>
      </c>
      <c r="T28" s="22">
        <v>0.14000000000000001</v>
      </c>
      <c r="U28" s="22">
        <v>0.4</v>
      </c>
      <c r="V28" s="22">
        <v>38.6</v>
      </c>
      <c r="W28" s="22">
        <v>3.6</v>
      </c>
      <c r="X28" s="22">
        <v>12.4</v>
      </c>
      <c r="Y28" s="22">
        <v>16.399999999999999</v>
      </c>
      <c r="Z28" s="22">
        <v>0.68</v>
      </c>
      <c r="AA28" s="22">
        <v>0</v>
      </c>
      <c r="AB28" s="22">
        <v>0</v>
      </c>
      <c r="AC28" s="22">
        <v>0</v>
      </c>
      <c r="AD28" s="22">
        <v>0.16</v>
      </c>
      <c r="AE28" s="22">
        <v>0</v>
      </c>
      <c r="AF28" s="22">
        <v>0.01</v>
      </c>
      <c r="AG28" s="22">
        <v>0.08</v>
      </c>
      <c r="AH28" s="22">
        <v>0.2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0.12</v>
      </c>
      <c r="CC28" s="21">
        <v>8.4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7</v>
      </c>
    </row>
    <row r="29" spans="1:96" s="27" customFormat="1" ht="11.4">
      <c r="B29" s="28" t="s">
        <v>110</v>
      </c>
      <c r="C29" s="29"/>
      <c r="D29" s="29">
        <v>1.6</v>
      </c>
      <c r="E29" s="29">
        <v>0</v>
      </c>
      <c r="F29" s="29">
        <v>7</v>
      </c>
      <c r="G29" s="29">
        <v>0</v>
      </c>
      <c r="H29" s="29">
        <v>32.840000000000003</v>
      </c>
      <c r="I29" s="29">
        <v>195.78</v>
      </c>
      <c r="J29" s="30">
        <v>3.78</v>
      </c>
      <c r="K29" s="30">
        <v>0</v>
      </c>
      <c r="L29" s="30">
        <v>0</v>
      </c>
      <c r="M29" s="30">
        <v>0</v>
      </c>
      <c r="N29" s="30">
        <v>30.72</v>
      </c>
      <c r="O29" s="30">
        <v>1</v>
      </c>
      <c r="P29" s="30">
        <v>1.1200000000000001</v>
      </c>
      <c r="Q29" s="30">
        <v>0</v>
      </c>
      <c r="R29" s="30">
        <v>0</v>
      </c>
      <c r="S29" s="30">
        <v>1.1000000000000001</v>
      </c>
      <c r="T29" s="30">
        <v>0.74</v>
      </c>
      <c r="U29" s="30">
        <v>12.4</v>
      </c>
      <c r="V29" s="30">
        <v>278.60000000000002</v>
      </c>
      <c r="W29" s="30">
        <v>17.600000000000001</v>
      </c>
      <c r="X29" s="30">
        <v>20.399999999999999</v>
      </c>
      <c r="Y29" s="30">
        <v>30.4</v>
      </c>
      <c r="Z29" s="30">
        <v>3.48</v>
      </c>
      <c r="AA29" s="30">
        <v>0</v>
      </c>
      <c r="AB29" s="30">
        <v>0</v>
      </c>
      <c r="AC29" s="30">
        <v>0</v>
      </c>
      <c r="AD29" s="30">
        <v>0.36</v>
      </c>
      <c r="AE29" s="30">
        <v>0.02</v>
      </c>
      <c r="AF29" s="30">
        <v>0.03</v>
      </c>
      <c r="AG29" s="30">
        <v>0.28000000000000003</v>
      </c>
      <c r="AH29" s="30">
        <v>0.6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176.32</v>
      </c>
      <c r="CC29" s="29">
        <f>SUM($CC$26:$CC$28)</f>
        <v>19.631999999999998</v>
      </c>
      <c r="CD29" s="27">
        <f>$I$29/$I$51*100</f>
        <v>7.3735947121631549</v>
      </c>
      <c r="CE29" s="27">
        <v>0</v>
      </c>
      <c r="CG29" s="27">
        <v>2.7</v>
      </c>
      <c r="CH29" s="27">
        <v>2.7</v>
      </c>
      <c r="CI29" s="27">
        <v>2.7</v>
      </c>
      <c r="CJ29" s="27">
        <v>270</v>
      </c>
      <c r="CK29" s="27">
        <v>122.85</v>
      </c>
      <c r="CL29" s="27">
        <v>196.43</v>
      </c>
      <c r="CM29" s="27">
        <v>0.41</v>
      </c>
      <c r="CN29" s="27">
        <v>0.41</v>
      </c>
      <c r="CO29" s="27">
        <v>0.41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"4/4"</f>
        <v>4/4</v>
      </c>
      <c r="B32" s="24" t="s">
        <v>93</v>
      </c>
      <c r="C32" s="25" t="str">
        <f>"250"</f>
        <v>250</v>
      </c>
      <c r="D32" s="25">
        <v>3.74</v>
      </c>
      <c r="E32" s="25">
        <v>3.68</v>
      </c>
      <c r="F32" s="25">
        <v>7.55</v>
      </c>
      <c r="G32" s="25">
        <v>0</v>
      </c>
      <c r="H32" s="25">
        <v>10.7</v>
      </c>
      <c r="I32" s="25">
        <v>122.65951750000001</v>
      </c>
      <c r="J32" s="26">
        <v>5.44</v>
      </c>
      <c r="K32" s="26">
        <v>0.14000000000000001</v>
      </c>
      <c r="L32" s="26">
        <v>0</v>
      </c>
      <c r="M32" s="26">
        <v>0</v>
      </c>
      <c r="N32" s="26">
        <v>9.99</v>
      </c>
      <c r="O32" s="26">
        <v>0</v>
      </c>
      <c r="P32" s="26">
        <v>0.71</v>
      </c>
      <c r="Q32" s="26">
        <v>0</v>
      </c>
      <c r="R32" s="26">
        <v>0</v>
      </c>
      <c r="S32" s="26">
        <v>0.13</v>
      </c>
      <c r="T32" s="26">
        <v>2.46</v>
      </c>
      <c r="U32" s="26">
        <v>549.61</v>
      </c>
      <c r="V32" s="26">
        <v>214.84</v>
      </c>
      <c r="W32" s="26">
        <v>154.44</v>
      </c>
      <c r="X32" s="26">
        <v>18.29</v>
      </c>
      <c r="Y32" s="26">
        <v>106.63</v>
      </c>
      <c r="Z32" s="26">
        <v>0.23</v>
      </c>
      <c r="AA32" s="26">
        <v>30</v>
      </c>
      <c r="AB32" s="26">
        <v>25</v>
      </c>
      <c r="AC32" s="26">
        <v>55.63</v>
      </c>
      <c r="AD32" s="26">
        <v>0.06</v>
      </c>
      <c r="AE32" s="26">
        <v>0.04</v>
      </c>
      <c r="AF32" s="26">
        <v>0.17</v>
      </c>
      <c r="AG32" s="26">
        <v>0.19</v>
      </c>
      <c r="AH32" s="26">
        <v>1.01</v>
      </c>
      <c r="AI32" s="26">
        <v>3.35</v>
      </c>
      <c r="AJ32" s="26">
        <v>0</v>
      </c>
      <c r="AK32" s="26">
        <v>194</v>
      </c>
      <c r="AL32" s="26">
        <v>191.6</v>
      </c>
      <c r="AM32" s="26">
        <v>328.78</v>
      </c>
      <c r="AN32" s="26">
        <v>263.51</v>
      </c>
      <c r="AO32" s="26">
        <v>87.95</v>
      </c>
      <c r="AP32" s="26">
        <v>155.52000000000001</v>
      </c>
      <c r="AQ32" s="26">
        <v>53.05</v>
      </c>
      <c r="AR32" s="26">
        <v>174.03</v>
      </c>
      <c r="AS32" s="26">
        <v>2.13</v>
      </c>
      <c r="AT32" s="26">
        <v>1.54</v>
      </c>
      <c r="AU32" s="26">
        <v>3.37</v>
      </c>
      <c r="AV32" s="26">
        <v>2.06</v>
      </c>
      <c r="AW32" s="26">
        <v>1.42</v>
      </c>
      <c r="AX32" s="26">
        <v>8.41</v>
      </c>
      <c r="AY32" s="26">
        <v>0</v>
      </c>
      <c r="AZ32" s="26">
        <v>2.83</v>
      </c>
      <c r="BA32" s="26">
        <v>3.18</v>
      </c>
      <c r="BB32" s="26">
        <v>218.67</v>
      </c>
      <c r="BC32" s="26">
        <v>31.14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0.44</v>
      </c>
      <c r="BJ32" s="26">
        <v>0</v>
      </c>
      <c r="BK32" s="26">
        <v>1.22</v>
      </c>
      <c r="BL32" s="26">
        <v>0</v>
      </c>
      <c r="BM32" s="26">
        <v>0.38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</v>
      </c>
      <c r="BT32" s="26">
        <v>0</v>
      </c>
      <c r="BU32" s="26">
        <v>0</v>
      </c>
      <c r="BV32" s="26">
        <v>0.06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253.17</v>
      </c>
      <c r="CC32" s="25">
        <v>27.167065000000001</v>
      </c>
      <c r="CE32" s="23">
        <v>34.17</v>
      </c>
      <c r="CG32" s="23">
        <v>43.2</v>
      </c>
      <c r="CH32" s="23">
        <v>23.05</v>
      </c>
      <c r="CI32" s="23">
        <v>33.119999999999997</v>
      </c>
      <c r="CJ32" s="23">
        <v>957.33</v>
      </c>
      <c r="CK32" s="23">
        <v>452.51</v>
      </c>
      <c r="CL32" s="23">
        <v>704.92</v>
      </c>
      <c r="CM32" s="23">
        <v>25.6</v>
      </c>
      <c r="CN32" s="23">
        <v>16.64</v>
      </c>
      <c r="CO32" s="23">
        <v>21.12</v>
      </c>
      <c r="CP32" s="23">
        <v>5</v>
      </c>
      <c r="CQ32" s="23">
        <v>1.25</v>
      </c>
      <c r="CR32" s="23">
        <v>16.464849999999998</v>
      </c>
    </row>
    <row r="33" spans="1:96" s="23" customFormat="1">
      <c r="A33" s="23" t="str">
        <f>"1/6"</f>
        <v>1/6</v>
      </c>
      <c r="B33" s="24" t="s">
        <v>94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14.85</v>
      </c>
      <c r="CE33" s="23">
        <v>104</v>
      </c>
      <c r="CG33" s="23">
        <v>5.65</v>
      </c>
      <c r="CH33" s="23">
        <v>4.75</v>
      </c>
      <c r="CI33" s="23">
        <v>5.2</v>
      </c>
      <c r="CJ33" s="23">
        <v>810</v>
      </c>
      <c r="CK33" s="23">
        <v>517.5</v>
      </c>
      <c r="CL33" s="23">
        <v>663.75</v>
      </c>
      <c r="CM33" s="23">
        <v>2.5</v>
      </c>
      <c r="CN33" s="23">
        <v>1.75</v>
      </c>
      <c r="CO33" s="23">
        <v>2.13</v>
      </c>
      <c r="CP33" s="23">
        <v>0</v>
      </c>
      <c r="CQ33" s="23">
        <v>0</v>
      </c>
      <c r="CR33" s="23">
        <v>9</v>
      </c>
    </row>
    <row r="34" spans="1:96" s="23" customFormat="1">
      <c r="A34" s="23" t="str">
        <f>"10"</f>
        <v>10</v>
      </c>
      <c r="B34" s="24" t="s">
        <v>95</v>
      </c>
      <c r="C34" s="25" t="str">
        <f>"10"</f>
        <v>10</v>
      </c>
      <c r="D34" s="25">
        <v>0.08</v>
      </c>
      <c r="E34" s="25">
        <v>0.08</v>
      </c>
      <c r="F34" s="25">
        <v>7.25</v>
      </c>
      <c r="G34" s="25">
        <v>0</v>
      </c>
      <c r="H34" s="25">
        <v>0.13</v>
      </c>
      <c r="I34" s="25">
        <v>66.063999999999993</v>
      </c>
      <c r="J34" s="26">
        <v>4.71</v>
      </c>
      <c r="K34" s="26">
        <v>0.22</v>
      </c>
      <c r="L34" s="26">
        <v>0</v>
      </c>
      <c r="M34" s="26">
        <v>0</v>
      </c>
      <c r="N34" s="26">
        <v>0.13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0.14000000000000001</v>
      </c>
      <c r="U34" s="26">
        <v>1.5</v>
      </c>
      <c r="V34" s="26">
        <v>3</v>
      </c>
      <c r="W34" s="26">
        <v>2.4</v>
      </c>
      <c r="X34" s="26">
        <v>0</v>
      </c>
      <c r="Y34" s="26">
        <v>3</v>
      </c>
      <c r="Z34" s="26">
        <v>0.02</v>
      </c>
      <c r="AA34" s="26">
        <v>40</v>
      </c>
      <c r="AB34" s="26">
        <v>30</v>
      </c>
      <c r="AC34" s="26">
        <v>45</v>
      </c>
      <c r="AD34" s="26">
        <v>0.1</v>
      </c>
      <c r="AE34" s="26">
        <v>0</v>
      </c>
      <c r="AF34" s="26">
        <v>0.01</v>
      </c>
      <c r="AG34" s="26">
        <v>0.01</v>
      </c>
      <c r="AH34" s="26">
        <v>0.02</v>
      </c>
      <c r="AI34" s="26">
        <v>0</v>
      </c>
      <c r="AJ34" s="26">
        <v>0</v>
      </c>
      <c r="AK34" s="26">
        <v>4.2</v>
      </c>
      <c r="AL34" s="26">
        <v>4.0999999999999996</v>
      </c>
      <c r="AM34" s="26">
        <v>7.6</v>
      </c>
      <c r="AN34" s="26">
        <v>4.5</v>
      </c>
      <c r="AO34" s="26">
        <v>1.7</v>
      </c>
      <c r="AP34" s="26">
        <v>4.7</v>
      </c>
      <c r="AQ34" s="26">
        <v>4.3</v>
      </c>
      <c r="AR34" s="26">
        <v>4.2</v>
      </c>
      <c r="AS34" s="26">
        <v>3.6</v>
      </c>
      <c r="AT34" s="26">
        <v>2.6</v>
      </c>
      <c r="AU34" s="26">
        <v>5.7</v>
      </c>
      <c r="AV34" s="26">
        <v>3.5</v>
      </c>
      <c r="AW34" s="26">
        <v>2.4</v>
      </c>
      <c r="AX34" s="26">
        <v>14.2</v>
      </c>
      <c r="AY34" s="26">
        <v>0</v>
      </c>
      <c r="AZ34" s="26">
        <v>4.8</v>
      </c>
      <c r="BA34" s="26">
        <v>5.4</v>
      </c>
      <c r="BB34" s="26">
        <v>4.2</v>
      </c>
      <c r="BC34" s="26">
        <v>1</v>
      </c>
      <c r="BD34" s="26">
        <v>0.27</v>
      </c>
      <c r="BE34" s="26">
        <v>0.12</v>
      </c>
      <c r="BF34" s="26">
        <v>7.0000000000000007E-2</v>
      </c>
      <c r="BG34" s="26">
        <v>0.15</v>
      </c>
      <c r="BH34" s="26">
        <v>0.17</v>
      </c>
      <c r="BI34" s="26">
        <v>0.79</v>
      </c>
      <c r="BJ34" s="26">
        <v>0</v>
      </c>
      <c r="BK34" s="26">
        <v>2.21</v>
      </c>
      <c r="BL34" s="26">
        <v>0</v>
      </c>
      <c r="BM34" s="26">
        <v>0.68</v>
      </c>
      <c r="BN34" s="26">
        <v>0</v>
      </c>
      <c r="BO34" s="26">
        <v>0</v>
      </c>
      <c r="BP34" s="26">
        <v>0</v>
      </c>
      <c r="BQ34" s="26">
        <v>0.15</v>
      </c>
      <c r="BR34" s="26">
        <v>0.23</v>
      </c>
      <c r="BS34" s="26">
        <v>1.8</v>
      </c>
      <c r="BT34" s="26">
        <v>0</v>
      </c>
      <c r="BU34" s="26">
        <v>0</v>
      </c>
      <c r="BV34" s="26">
        <v>0.09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2.5</v>
      </c>
      <c r="CC34" s="25">
        <v>15.124890000000001</v>
      </c>
      <c r="CE34" s="23">
        <v>45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9.1666000000000007</v>
      </c>
    </row>
    <row r="35" spans="1:96" s="23" customFormat="1">
      <c r="A35" s="23" t="str">
        <f>"2"</f>
        <v>2</v>
      </c>
      <c r="B35" s="24" t="s">
        <v>96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3.27</v>
      </c>
      <c r="CE35" s="23">
        <v>0</v>
      </c>
      <c r="CG35" s="23">
        <v>0</v>
      </c>
      <c r="CH35" s="23">
        <v>0</v>
      </c>
      <c r="CI35" s="23">
        <v>0</v>
      </c>
      <c r="CJ35" s="23">
        <v>802.15</v>
      </c>
      <c r="CK35" s="23">
        <v>309.04000000000002</v>
      </c>
      <c r="CL35" s="23">
        <v>555.6</v>
      </c>
      <c r="CM35" s="23">
        <v>6.42</v>
      </c>
      <c r="CN35" s="23">
        <v>6.42</v>
      </c>
      <c r="CO35" s="23">
        <v>6.42</v>
      </c>
      <c r="CP35" s="23">
        <v>0</v>
      </c>
      <c r="CQ35" s="23">
        <v>0</v>
      </c>
      <c r="CR35" s="23">
        <v>2.7250000000000001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1.1583000000000001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0.70199999999999996</v>
      </c>
    </row>
    <row r="37" spans="1:96" s="27" customFormat="1" ht="11.4">
      <c r="B37" s="28" t="s">
        <v>112</v>
      </c>
      <c r="C37" s="29"/>
      <c r="D37" s="29">
        <v>12.3</v>
      </c>
      <c r="E37" s="29">
        <v>8.84</v>
      </c>
      <c r="F37" s="29">
        <v>19.75</v>
      </c>
      <c r="G37" s="29">
        <v>0.35</v>
      </c>
      <c r="H37" s="29">
        <v>40.5</v>
      </c>
      <c r="I37" s="29">
        <v>386.55</v>
      </c>
      <c r="J37" s="30">
        <v>11.35</v>
      </c>
      <c r="K37" s="30">
        <v>0.36</v>
      </c>
      <c r="L37" s="30">
        <v>0</v>
      </c>
      <c r="M37" s="30">
        <v>0</v>
      </c>
      <c r="N37" s="30">
        <v>16.84</v>
      </c>
      <c r="O37" s="30">
        <v>22.8</v>
      </c>
      <c r="P37" s="30">
        <v>0.86</v>
      </c>
      <c r="Q37" s="30">
        <v>0</v>
      </c>
      <c r="R37" s="30">
        <v>0</v>
      </c>
      <c r="S37" s="30">
        <v>0.13</v>
      </c>
      <c r="T37" s="30">
        <v>3.93</v>
      </c>
      <c r="U37" s="30">
        <v>604.77</v>
      </c>
      <c r="V37" s="30">
        <v>274.02</v>
      </c>
      <c r="W37" s="30">
        <v>179.01</v>
      </c>
      <c r="X37" s="30">
        <v>23.09</v>
      </c>
      <c r="Y37" s="30">
        <v>186.43</v>
      </c>
      <c r="Z37" s="30">
        <v>1.27</v>
      </c>
      <c r="AA37" s="30">
        <v>170</v>
      </c>
      <c r="AB37" s="30">
        <v>79</v>
      </c>
      <c r="AC37" s="30">
        <v>204.63</v>
      </c>
      <c r="AD37" s="30">
        <v>0.4</v>
      </c>
      <c r="AE37" s="30">
        <v>7.0000000000000007E-2</v>
      </c>
      <c r="AF37" s="30">
        <v>0.35</v>
      </c>
      <c r="AG37" s="30">
        <v>0.28000000000000003</v>
      </c>
      <c r="AH37" s="30">
        <v>2.4700000000000002</v>
      </c>
      <c r="AI37" s="30">
        <v>3.35</v>
      </c>
      <c r="AJ37" s="30">
        <v>0</v>
      </c>
      <c r="AK37" s="30">
        <v>666.65</v>
      </c>
      <c r="AL37" s="30">
        <v>600.66999999999996</v>
      </c>
      <c r="AM37" s="30">
        <v>1023.26</v>
      </c>
      <c r="AN37" s="30">
        <v>713.6</v>
      </c>
      <c r="AO37" s="30">
        <v>309.27999999999997</v>
      </c>
      <c r="AP37" s="30">
        <v>504.27</v>
      </c>
      <c r="AQ37" s="30">
        <v>176.8</v>
      </c>
      <c r="AR37" s="30">
        <v>619.99</v>
      </c>
      <c r="AS37" s="30">
        <v>401.96</v>
      </c>
      <c r="AT37" s="30">
        <v>475.54</v>
      </c>
      <c r="AU37" s="30">
        <v>629.86</v>
      </c>
      <c r="AV37" s="30">
        <v>209.42</v>
      </c>
      <c r="AW37" s="30">
        <v>290.27999999999997</v>
      </c>
      <c r="AX37" s="30">
        <v>1735.79</v>
      </c>
      <c r="AY37" s="30">
        <v>5.6</v>
      </c>
      <c r="AZ37" s="30">
        <v>493.15</v>
      </c>
      <c r="BA37" s="30">
        <v>522.03</v>
      </c>
      <c r="BB37" s="30">
        <v>507.67</v>
      </c>
      <c r="BC37" s="30">
        <v>224.16</v>
      </c>
      <c r="BD37" s="30">
        <v>0.42</v>
      </c>
      <c r="BE37" s="30">
        <v>0.19</v>
      </c>
      <c r="BF37" s="30">
        <v>0.1</v>
      </c>
      <c r="BG37" s="30">
        <v>0.23</v>
      </c>
      <c r="BH37" s="30">
        <v>0.27</v>
      </c>
      <c r="BI37" s="30">
        <v>1.23</v>
      </c>
      <c r="BJ37" s="30">
        <v>0</v>
      </c>
      <c r="BK37" s="30">
        <v>3.47</v>
      </c>
      <c r="BL37" s="30">
        <v>0</v>
      </c>
      <c r="BM37" s="30">
        <v>1.06</v>
      </c>
      <c r="BN37" s="30">
        <v>0</v>
      </c>
      <c r="BO37" s="30">
        <v>0</v>
      </c>
      <c r="BP37" s="30">
        <v>0</v>
      </c>
      <c r="BQ37" s="30">
        <v>0.24</v>
      </c>
      <c r="BR37" s="30">
        <v>0.36</v>
      </c>
      <c r="BS37" s="30">
        <v>2.83</v>
      </c>
      <c r="BT37" s="30">
        <v>0</v>
      </c>
      <c r="BU37" s="30">
        <v>0</v>
      </c>
      <c r="BV37" s="30">
        <v>0.28999999999999998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504.91</v>
      </c>
      <c r="CC37" s="29">
        <f>SUM($CC$31:$CC$36)</f>
        <v>61.570255000000003</v>
      </c>
      <c r="CD37" s="27">
        <f>$I$37/$I$51*100</f>
        <v>14.55849951980114</v>
      </c>
      <c r="CE37" s="27">
        <v>183.17</v>
      </c>
      <c r="CG37" s="27">
        <v>49.85</v>
      </c>
      <c r="CH37" s="27">
        <v>28.5</v>
      </c>
      <c r="CI37" s="27">
        <v>39.17</v>
      </c>
      <c r="CJ37" s="27">
        <v>2649.48</v>
      </c>
      <c r="CK37" s="27">
        <v>1311.85</v>
      </c>
      <c r="CL37" s="27">
        <v>1980.67</v>
      </c>
      <c r="CM37" s="27">
        <v>42.76</v>
      </c>
      <c r="CN37" s="27">
        <v>29.51</v>
      </c>
      <c r="CO37" s="27">
        <v>36.14</v>
      </c>
      <c r="CP37" s="27">
        <v>11</v>
      </c>
      <c r="CQ37" s="27">
        <v>1.25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36">
      <c r="A39" s="23" t="str">
        <f>"5/1"</f>
        <v>5/1</v>
      </c>
      <c r="B39" s="24" t="s">
        <v>100</v>
      </c>
      <c r="C39" s="25" t="str">
        <f>"100"</f>
        <v>100</v>
      </c>
      <c r="D39" s="25">
        <v>1.68</v>
      </c>
      <c r="E39" s="25">
        <v>0</v>
      </c>
      <c r="F39" s="25">
        <v>6.04</v>
      </c>
      <c r="G39" s="25">
        <v>6.04</v>
      </c>
      <c r="H39" s="25">
        <v>10.36</v>
      </c>
      <c r="I39" s="25">
        <v>98.854756000000009</v>
      </c>
      <c r="J39" s="26">
        <v>0.75</v>
      </c>
      <c r="K39" s="26">
        <v>3.9</v>
      </c>
      <c r="L39" s="26">
        <v>0</v>
      </c>
      <c r="M39" s="26">
        <v>0</v>
      </c>
      <c r="N39" s="26">
        <v>6.74</v>
      </c>
      <c r="O39" s="26">
        <v>2.0699999999999998</v>
      </c>
      <c r="P39" s="26">
        <v>1.55</v>
      </c>
      <c r="Q39" s="26">
        <v>0</v>
      </c>
      <c r="R39" s="26">
        <v>0</v>
      </c>
      <c r="S39" s="26">
        <v>0.2</v>
      </c>
      <c r="T39" s="26">
        <v>1.29</v>
      </c>
      <c r="U39" s="26">
        <v>198.01</v>
      </c>
      <c r="V39" s="26">
        <v>197.36</v>
      </c>
      <c r="W39" s="26">
        <v>33.65</v>
      </c>
      <c r="X39" s="26">
        <v>10.95</v>
      </c>
      <c r="Y39" s="26">
        <v>23.6</v>
      </c>
      <c r="Z39" s="26">
        <v>0.45</v>
      </c>
      <c r="AA39" s="26">
        <v>0</v>
      </c>
      <c r="AB39" s="26">
        <v>12.35</v>
      </c>
      <c r="AC39" s="26">
        <v>1.89</v>
      </c>
      <c r="AD39" s="26">
        <v>2.72</v>
      </c>
      <c r="AE39" s="26">
        <v>0.02</v>
      </c>
      <c r="AF39" s="26">
        <v>0.03</v>
      </c>
      <c r="AG39" s="26">
        <v>0.45</v>
      </c>
      <c r="AH39" s="26">
        <v>0.6</v>
      </c>
      <c r="AI39" s="26">
        <v>28.47</v>
      </c>
      <c r="AJ39" s="26">
        <v>0</v>
      </c>
      <c r="AK39" s="26">
        <v>35.81</v>
      </c>
      <c r="AL39" s="26">
        <v>30.87</v>
      </c>
      <c r="AM39" s="26">
        <v>39.520000000000003</v>
      </c>
      <c r="AN39" s="26">
        <v>37.67</v>
      </c>
      <c r="AO39" s="26">
        <v>13.58</v>
      </c>
      <c r="AP39" s="26">
        <v>27.78</v>
      </c>
      <c r="AQ39" s="26">
        <v>6.18</v>
      </c>
      <c r="AR39" s="26">
        <v>34.58</v>
      </c>
      <c r="AS39" s="26">
        <v>43.84</v>
      </c>
      <c r="AT39" s="26">
        <v>52.49</v>
      </c>
      <c r="AU39" s="26">
        <v>106.2</v>
      </c>
      <c r="AV39" s="26">
        <v>17.3</v>
      </c>
      <c r="AW39" s="26">
        <v>29.02</v>
      </c>
      <c r="AX39" s="26">
        <v>169.8</v>
      </c>
      <c r="AY39" s="26">
        <v>0</v>
      </c>
      <c r="AZ39" s="26">
        <v>36.43</v>
      </c>
      <c r="BA39" s="26">
        <v>36.43</v>
      </c>
      <c r="BB39" s="26">
        <v>30.87</v>
      </c>
      <c r="BC39" s="26">
        <v>12.35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0.37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82.12</v>
      </c>
      <c r="CC39" s="25">
        <v>17.195368999999999</v>
      </c>
      <c r="CE39" s="23">
        <v>2.06</v>
      </c>
      <c r="CG39" s="23">
        <v>27.31</v>
      </c>
      <c r="CH39" s="23">
        <v>12.03</v>
      </c>
      <c r="CI39" s="23">
        <v>19.670000000000002</v>
      </c>
      <c r="CJ39" s="23">
        <v>678.17</v>
      </c>
      <c r="CK39" s="23">
        <v>172.61</v>
      </c>
      <c r="CL39" s="23">
        <v>425.39</v>
      </c>
      <c r="CM39" s="23">
        <v>18.52</v>
      </c>
      <c r="CN39" s="23">
        <v>15.23</v>
      </c>
      <c r="CO39" s="23">
        <v>16.87</v>
      </c>
      <c r="CP39" s="23">
        <v>3</v>
      </c>
      <c r="CQ39" s="23">
        <v>0.5</v>
      </c>
      <c r="CR39" s="23">
        <v>10.421436</v>
      </c>
    </row>
    <row r="40" spans="1:96" s="23" customFormat="1">
      <c r="A40" s="23" t="str">
        <f>"358"</f>
        <v>358</v>
      </c>
      <c r="B40" s="24" t="s">
        <v>101</v>
      </c>
      <c r="C40" s="25" t="str">
        <f>"250"</f>
        <v>250</v>
      </c>
      <c r="D40" s="25">
        <v>6.65</v>
      </c>
      <c r="E40" s="25">
        <v>0</v>
      </c>
      <c r="F40" s="25">
        <v>6.13</v>
      </c>
      <c r="G40" s="25">
        <v>5.23</v>
      </c>
      <c r="H40" s="25">
        <v>20.64</v>
      </c>
      <c r="I40" s="25">
        <v>160.65745000000001</v>
      </c>
      <c r="J40" s="26">
        <v>0.68</v>
      </c>
      <c r="K40" s="26">
        <v>3.25</v>
      </c>
      <c r="L40" s="26">
        <v>0</v>
      </c>
      <c r="M40" s="26">
        <v>0</v>
      </c>
      <c r="N40" s="26">
        <v>12.36</v>
      </c>
      <c r="O40" s="26">
        <v>7.13</v>
      </c>
      <c r="P40" s="26">
        <v>1.1499999999999999</v>
      </c>
      <c r="Q40" s="26">
        <v>0</v>
      </c>
      <c r="R40" s="26">
        <v>0</v>
      </c>
      <c r="S40" s="26">
        <v>0.15</v>
      </c>
      <c r="T40" s="26">
        <v>1.07</v>
      </c>
      <c r="U40" s="26">
        <v>121.25</v>
      </c>
      <c r="V40" s="26">
        <v>293.41000000000003</v>
      </c>
      <c r="W40" s="26">
        <v>11.39</v>
      </c>
      <c r="X40" s="26">
        <v>15.09</v>
      </c>
      <c r="Y40" s="26">
        <v>36.450000000000003</v>
      </c>
      <c r="Z40" s="26">
        <v>0.57999999999999996</v>
      </c>
      <c r="AA40" s="26">
        <v>0</v>
      </c>
      <c r="AB40" s="26">
        <v>968.32</v>
      </c>
      <c r="AC40" s="26">
        <v>201.87</v>
      </c>
      <c r="AD40" s="26">
        <v>2.31</v>
      </c>
      <c r="AE40" s="26">
        <v>0.05</v>
      </c>
      <c r="AF40" s="26">
        <v>0.04</v>
      </c>
      <c r="AG40" s="26">
        <v>0.64</v>
      </c>
      <c r="AH40" s="26">
        <v>1.1000000000000001</v>
      </c>
      <c r="AI40" s="26">
        <v>4.78</v>
      </c>
      <c r="AJ40" s="26">
        <v>0</v>
      </c>
      <c r="AK40" s="26">
        <v>16.260000000000002</v>
      </c>
      <c r="AL40" s="26">
        <v>22.85</v>
      </c>
      <c r="AM40" s="26">
        <v>28.58</v>
      </c>
      <c r="AN40" s="26">
        <v>32.909999999999997</v>
      </c>
      <c r="AO40" s="26">
        <v>5.73</v>
      </c>
      <c r="AP40" s="26">
        <v>22.56</v>
      </c>
      <c r="AQ40" s="26">
        <v>10.53</v>
      </c>
      <c r="AR40" s="26">
        <v>22.96</v>
      </c>
      <c r="AS40" s="26">
        <v>32.869999999999997</v>
      </c>
      <c r="AT40" s="26">
        <v>82.08</v>
      </c>
      <c r="AU40" s="26">
        <v>46.91</v>
      </c>
      <c r="AV40" s="26">
        <v>8.18</v>
      </c>
      <c r="AW40" s="26">
        <v>22.77</v>
      </c>
      <c r="AX40" s="26">
        <v>129.63999999999999</v>
      </c>
      <c r="AY40" s="26">
        <v>0</v>
      </c>
      <c r="AZ40" s="26">
        <v>17.489999999999998</v>
      </c>
      <c r="BA40" s="26">
        <v>16.3</v>
      </c>
      <c r="BB40" s="26">
        <v>16.36</v>
      </c>
      <c r="BC40" s="26">
        <v>7.48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0.31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1.1200000000000001</v>
      </c>
      <c r="BT40" s="26">
        <v>0</v>
      </c>
      <c r="BU40" s="26">
        <v>0</v>
      </c>
      <c r="BV40" s="26">
        <v>3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238.28</v>
      </c>
      <c r="CC40" s="25">
        <v>26.061561000000001</v>
      </c>
      <c r="CE40" s="23">
        <v>161.38999999999999</v>
      </c>
      <c r="CG40" s="23">
        <v>15.4</v>
      </c>
      <c r="CH40" s="23">
        <v>9.4</v>
      </c>
      <c r="CI40" s="23">
        <v>12.4</v>
      </c>
      <c r="CJ40" s="23">
        <v>358.2</v>
      </c>
      <c r="CK40" s="23">
        <v>228.2</v>
      </c>
      <c r="CL40" s="23">
        <v>293.2</v>
      </c>
      <c r="CM40" s="23">
        <v>10.26</v>
      </c>
      <c r="CN40" s="23">
        <v>2.1</v>
      </c>
      <c r="CO40" s="23">
        <v>6.18</v>
      </c>
      <c r="CP40" s="23">
        <v>0</v>
      </c>
      <c r="CQ40" s="23">
        <v>0.3</v>
      </c>
      <c r="CR40" s="23">
        <v>15.794871000000001</v>
      </c>
    </row>
    <row r="41" spans="1:96" s="23" customFormat="1">
      <c r="A41" s="23" t="str">
        <f>"3/3"</f>
        <v>3/3</v>
      </c>
      <c r="B41" s="24" t="s">
        <v>102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26.730543999999998</v>
      </c>
      <c r="CE41" s="23">
        <v>29.32</v>
      </c>
      <c r="CG41" s="23">
        <v>34.6</v>
      </c>
      <c r="CH41" s="23">
        <v>19.77</v>
      </c>
      <c r="CI41" s="23">
        <v>27.18</v>
      </c>
      <c r="CJ41" s="23">
        <v>555.89</v>
      </c>
      <c r="CK41" s="23">
        <v>478.95</v>
      </c>
      <c r="CL41" s="23">
        <v>517.41999999999996</v>
      </c>
      <c r="CM41" s="23">
        <v>22.13</v>
      </c>
      <c r="CN41" s="23">
        <v>3.29</v>
      </c>
      <c r="CO41" s="23">
        <v>12.71</v>
      </c>
      <c r="CP41" s="23">
        <v>0</v>
      </c>
      <c r="CQ41" s="23">
        <v>0.9</v>
      </c>
      <c r="CR41" s="23">
        <v>16.200323000000001</v>
      </c>
    </row>
    <row r="42" spans="1:96" s="23" customFormat="1" ht="24">
      <c r="A42" s="23" t="str">
        <f>"16/8"</f>
        <v>16/8</v>
      </c>
      <c r="B42" s="24" t="s">
        <v>103</v>
      </c>
      <c r="C42" s="25" t="str">
        <f>"100"</f>
        <v>100</v>
      </c>
      <c r="D42" s="25">
        <v>15</v>
      </c>
      <c r="E42" s="25">
        <v>13.25</v>
      </c>
      <c r="F42" s="25">
        <v>12.92</v>
      </c>
      <c r="G42" s="25">
        <v>3.92</v>
      </c>
      <c r="H42" s="25">
        <v>10.72</v>
      </c>
      <c r="I42" s="25">
        <v>218.904</v>
      </c>
      <c r="J42" s="26">
        <v>5.97</v>
      </c>
      <c r="K42" s="26">
        <v>3.25</v>
      </c>
      <c r="L42" s="26">
        <v>0</v>
      </c>
      <c r="M42" s="26">
        <v>0</v>
      </c>
      <c r="N42" s="26">
        <v>1.1000000000000001</v>
      </c>
      <c r="O42" s="26">
        <v>9.09</v>
      </c>
      <c r="P42" s="26">
        <v>0.53</v>
      </c>
      <c r="Q42" s="26">
        <v>0</v>
      </c>
      <c r="R42" s="26">
        <v>0</v>
      </c>
      <c r="S42" s="26">
        <v>0.06</v>
      </c>
      <c r="T42" s="26">
        <v>1.65</v>
      </c>
      <c r="U42" s="26">
        <v>228.99</v>
      </c>
      <c r="V42" s="26">
        <v>230.81</v>
      </c>
      <c r="W42" s="26">
        <v>11.92</v>
      </c>
      <c r="X42" s="26">
        <v>18.32</v>
      </c>
      <c r="Y42" s="26">
        <v>130.44999999999999</v>
      </c>
      <c r="Z42" s="26">
        <v>2.17</v>
      </c>
      <c r="AA42" s="26">
        <v>0</v>
      </c>
      <c r="AB42" s="26">
        <v>0</v>
      </c>
      <c r="AC42" s="26">
        <v>0</v>
      </c>
      <c r="AD42" s="26">
        <v>2.62</v>
      </c>
      <c r="AE42" s="26">
        <v>0.06</v>
      </c>
      <c r="AF42" s="26">
        <v>0.11</v>
      </c>
      <c r="AG42" s="26">
        <v>3.29</v>
      </c>
      <c r="AH42" s="26">
        <v>6.42</v>
      </c>
      <c r="AI42" s="26">
        <v>0.2</v>
      </c>
      <c r="AJ42" s="26">
        <v>0</v>
      </c>
      <c r="AK42" s="26">
        <v>789.74</v>
      </c>
      <c r="AL42" s="26">
        <v>611.61</v>
      </c>
      <c r="AM42" s="26">
        <v>1136.44</v>
      </c>
      <c r="AN42" s="26">
        <v>1159.81</v>
      </c>
      <c r="AO42" s="26">
        <v>333.45</v>
      </c>
      <c r="AP42" s="26">
        <v>604.91999999999996</v>
      </c>
      <c r="AQ42" s="26">
        <v>162.02000000000001</v>
      </c>
      <c r="AR42" s="26">
        <v>625.72</v>
      </c>
      <c r="AS42" s="26">
        <v>810.54</v>
      </c>
      <c r="AT42" s="26">
        <v>794.45</v>
      </c>
      <c r="AU42" s="26">
        <v>1304.17</v>
      </c>
      <c r="AV42" s="26">
        <v>528.12</v>
      </c>
      <c r="AW42" s="26">
        <v>706.95</v>
      </c>
      <c r="AX42" s="26">
        <v>2518.42</v>
      </c>
      <c r="AY42" s="26">
        <v>206.63</v>
      </c>
      <c r="AZ42" s="26">
        <v>595.23</v>
      </c>
      <c r="BA42" s="26">
        <v>602.35</v>
      </c>
      <c r="BB42" s="26">
        <v>499.75</v>
      </c>
      <c r="BC42" s="26">
        <v>209.05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0.25</v>
      </c>
      <c r="BL42" s="26">
        <v>0</v>
      </c>
      <c r="BM42" s="26">
        <v>0.16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0.9</v>
      </c>
      <c r="BT42" s="26">
        <v>0</v>
      </c>
      <c r="BU42" s="26">
        <v>0</v>
      </c>
      <c r="BV42" s="26">
        <v>2.2599999999999998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85.95</v>
      </c>
      <c r="CC42" s="25">
        <v>59.153714000000001</v>
      </c>
      <c r="CE42" s="23">
        <v>0</v>
      </c>
      <c r="CG42" s="23">
        <v>26.68</v>
      </c>
      <c r="CH42" s="23">
        <v>13.82</v>
      </c>
      <c r="CI42" s="23">
        <v>20.25</v>
      </c>
      <c r="CJ42" s="23">
        <v>535.71</v>
      </c>
      <c r="CK42" s="23">
        <v>192.75</v>
      </c>
      <c r="CL42" s="23">
        <v>364.23</v>
      </c>
      <c r="CM42" s="23">
        <v>11.44</v>
      </c>
      <c r="CN42" s="23">
        <v>7.75</v>
      </c>
      <c r="CO42" s="23">
        <v>9.6</v>
      </c>
      <c r="CP42" s="23">
        <v>0</v>
      </c>
      <c r="CQ42" s="23">
        <v>0.5</v>
      </c>
      <c r="CR42" s="23">
        <v>36.073689999999999</v>
      </c>
    </row>
    <row r="43" spans="1:96" s="23" customFormat="1">
      <c r="A43" s="23" t="str">
        <f>"2"</f>
        <v>2</v>
      </c>
      <c r="B43" s="24" t="s">
        <v>96</v>
      </c>
      <c r="C43" s="25" t="str">
        <f>"46"</f>
        <v>46</v>
      </c>
      <c r="D43" s="25">
        <v>3.04</v>
      </c>
      <c r="E43" s="25">
        <v>0</v>
      </c>
      <c r="F43" s="25">
        <v>0.3</v>
      </c>
      <c r="G43" s="25">
        <v>0.3</v>
      </c>
      <c r="H43" s="25">
        <v>21.57</v>
      </c>
      <c r="I43" s="25">
        <v>102.99445999999998</v>
      </c>
      <c r="J43" s="26">
        <v>0</v>
      </c>
      <c r="K43" s="26">
        <v>0</v>
      </c>
      <c r="L43" s="26">
        <v>0</v>
      </c>
      <c r="M43" s="26">
        <v>0</v>
      </c>
      <c r="N43" s="26">
        <v>0.51</v>
      </c>
      <c r="O43" s="26">
        <v>20.98</v>
      </c>
      <c r="P43" s="26">
        <v>0.09</v>
      </c>
      <c r="Q43" s="26">
        <v>0</v>
      </c>
      <c r="R43" s="26">
        <v>0</v>
      </c>
      <c r="S43" s="26">
        <v>0</v>
      </c>
      <c r="T43" s="26">
        <v>0.83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146.87</v>
      </c>
      <c r="AL43" s="26">
        <v>152.88</v>
      </c>
      <c r="AM43" s="26">
        <v>234.12</v>
      </c>
      <c r="AN43" s="26">
        <v>77.64</v>
      </c>
      <c r="AO43" s="26">
        <v>46.02</v>
      </c>
      <c r="AP43" s="26">
        <v>92.05</v>
      </c>
      <c r="AQ43" s="26">
        <v>34.82</v>
      </c>
      <c r="AR43" s="26">
        <v>166.48</v>
      </c>
      <c r="AS43" s="26">
        <v>103.25</v>
      </c>
      <c r="AT43" s="26">
        <v>144.07</v>
      </c>
      <c r="AU43" s="26">
        <v>118.86</v>
      </c>
      <c r="AV43" s="26">
        <v>62.43</v>
      </c>
      <c r="AW43" s="26">
        <v>110.46</v>
      </c>
      <c r="AX43" s="26">
        <v>923.66</v>
      </c>
      <c r="AY43" s="26">
        <v>0</v>
      </c>
      <c r="AZ43" s="26">
        <v>300.95</v>
      </c>
      <c r="BA43" s="26">
        <v>130.87</v>
      </c>
      <c r="BB43" s="26">
        <v>86.84</v>
      </c>
      <c r="BC43" s="26">
        <v>68.83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0.13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17.989999999999998</v>
      </c>
      <c r="CC43" s="25">
        <v>3.0084</v>
      </c>
      <c r="CE43" s="23">
        <v>0</v>
      </c>
      <c r="CG43" s="23">
        <v>0</v>
      </c>
      <c r="CH43" s="23">
        <v>0</v>
      </c>
      <c r="CI43" s="23">
        <v>0</v>
      </c>
      <c r="CJ43" s="23">
        <v>794.13</v>
      </c>
      <c r="CK43" s="23">
        <v>305.95</v>
      </c>
      <c r="CL43" s="23">
        <v>550.04</v>
      </c>
      <c r="CM43" s="23">
        <v>6.35</v>
      </c>
      <c r="CN43" s="23">
        <v>6.35</v>
      </c>
      <c r="CO43" s="23">
        <v>6.35</v>
      </c>
      <c r="CP43" s="23">
        <v>0</v>
      </c>
      <c r="CQ43" s="23">
        <v>0</v>
      </c>
      <c r="CR43" s="23">
        <v>2.5070000000000001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2.5363199999999999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2.1135999999999999</v>
      </c>
    </row>
    <row r="45" spans="1:96" s="19" customFormat="1">
      <c r="A45" s="19" t="str">
        <f>"648"</f>
        <v>648</v>
      </c>
      <c r="B45" s="20" t="s">
        <v>105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4.1167499999999997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2.4950000000000001</v>
      </c>
    </row>
    <row r="46" spans="1:96" s="27" customFormat="1" ht="11.4">
      <c r="B46" s="28" t="s">
        <v>114</v>
      </c>
      <c r="C46" s="29"/>
      <c r="D46" s="29">
        <v>32.81</v>
      </c>
      <c r="E46" s="29">
        <v>13.91</v>
      </c>
      <c r="F46" s="29">
        <v>30.26</v>
      </c>
      <c r="G46" s="29">
        <v>16.579999999999998</v>
      </c>
      <c r="H46" s="29">
        <v>111</v>
      </c>
      <c r="I46" s="29">
        <v>835.39</v>
      </c>
      <c r="J46" s="30">
        <v>10.199999999999999</v>
      </c>
      <c r="K46" s="30">
        <v>10.5</v>
      </c>
      <c r="L46" s="30">
        <v>0</v>
      </c>
      <c r="M46" s="30">
        <v>0</v>
      </c>
      <c r="N46" s="30">
        <v>28.3</v>
      </c>
      <c r="O46" s="30">
        <v>74.010000000000005</v>
      </c>
      <c r="P46" s="30">
        <v>8.68</v>
      </c>
      <c r="Q46" s="30">
        <v>0</v>
      </c>
      <c r="R46" s="30">
        <v>0</v>
      </c>
      <c r="S46" s="30">
        <v>1.1499999999999999</v>
      </c>
      <c r="T46" s="30">
        <v>8.75</v>
      </c>
      <c r="U46" s="30">
        <v>1068.6099999999999</v>
      </c>
      <c r="V46" s="30">
        <v>1583.26</v>
      </c>
      <c r="W46" s="30">
        <v>113.92</v>
      </c>
      <c r="X46" s="30">
        <v>99.71</v>
      </c>
      <c r="Y46" s="30">
        <v>358.32</v>
      </c>
      <c r="Z46" s="30">
        <v>6.14</v>
      </c>
      <c r="AA46" s="30">
        <v>22.5</v>
      </c>
      <c r="AB46" s="30">
        <v>1023.6</v>
      </c>
      <c r="AC46" s="30">
        <v>234.22</v>
      </c>
      <c r="AD46" s="30">
        <v>8.41</v>
      </c>
      <c r="AE46" s="30">
        <v>0.34</v>
      </c>
      <c r="AF46" s="30">
        <v>0.32</v>
      </c>
      <c r="AG46" s="30">
        <v>6.26</v>
      </c>
      <c r="AH46" s="30">
        <v>12.02</v>
      </c>
      <c r="AI46" s="30">
        <v>40.08</v>
      </c>
      <c r="AJ46" s="30">
        <v>0</v>
      </c>
      <c r="AK46" s="30">
        <v>1063.8</v>
      </c>
      <c r="AL46" s="30">
        <v>915.94</v>
      </c>
      <c r="AM46" s="30">
        <v>1748.65</v>
      </c>
      <c r="AN46" s="30">
        <v>1538.94</v>
      </c>
      <c r="AO46" s="30">
        <v>467.93</v>
      </c>
      <c r="AP46" s="30">
        <v>917.87</v>
      </c>
      <c r="AQ46" s="30">
        <v>287.36</v>
      </c>
      <c r="AR46" s="30">
        <v>1094.24</v>
      </c>
      <c r="AS46" s="30">
        <v>1200.0999999999999</v>
      </c>
      <c r="AT46" s="30">
        <v>1436.84</v>
      </c>
      <c r="AU46" s="30">
        <v>1871.9</v>
      </c>
      <c r="AV46" s="30">
        <v>688.67</v>
      </c>
      <c r="AW46" s="30">
        <v>1057.32</v>
      </c>
      <c r="AX46" s="30">
        <v>4697.7700000000004</v>
      </c>
      <c r="AY46" s="30">
        <v>206.63</v>
      </c>
      <c r="AZ46" s="30">
        <v>1208.71</v>
      </c>
      <c r="BA46" s="30">
        <v>946.21</v>
      </c>
      <c r="BB46" s="30">
        <v>793.12</v>
      </c>
      <c r="BC46" s="30">
        <v>375.71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0.34</v>
      </c>
      <c r="BJ46" s="30">
        <v>0</v>
      </c>
      <c r="BK46" s="30">
        <v>2.0699999999999998</v>
      </c>
      <c r="BL46" s="30">
        <v>0</v>
      </c>
      <c r="BM46" s="30">
        <v>0.91</v>
      </c>
      <c r="BN46" s="30">
        <v>0.05</v>
      </c>
      <c r="BO46" s="30">
        <v>0.1</v>
      </c>
      <c r="BP46" s="30">
        <v>0</v>
      </c>
      <c r="BQ46" s="30">
        <v>7.0000000000000007E-2</v>
      </c>
      <c r="BR46" s="30">
        <v>0.12</v>
      </c>
      <c r="BS46" s="30">
        <v>4.51</v>
      </c>
      <c r="BT46" s="30">
        <v>0</v>
      </c>
      <c r="BU46" s="30">
        <v>0</v>
      </c>
      <c r="BV46" s="30">
        <v>9.2200000000000006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781.49</v>
      </c>
      <c r="CC46" s="29">
        <f>SUM($CC$38:$CC$45)</f>
        <v>138.80265799999998</v>
      </c>
      <c r="CD46" s="27">
        <f>$I$46/$I$51*100</f>
        <v>31.463005856542942</v>
      </c>
      <c r="CE46" s="27">
        <v>193.1</v>
      </c>
      <c r="CG46" s="27">
        <v>103.99</v>
      </c>
      <c r="CH46" s="27">
        <v>55.02</v>
      </c>
      <c r="CI46" s="27">
        <v>79.5</v>
      </c>
      <c r="CJ46" s="27">
        <v>2922.1</v>
      </c>
      <c r="CK46" s="27">
        <v>1378.46</v>
      </c>
      <c r="CL46" s="27">
        <v>2150.2800000000002</v>
      </c>
      <c r="CM46" s="27">
        <v>68.7</v>
      </c>
      <c r="CN46" s="27">
        <v>34.729999999999997</v>
      </c>
      <c r="CO46" s="27">
        <v>51.71</v>
      </c>
      <c r="CP46" s="27">
        <v>8</v>
      </c>
      <c r="CQ46" s="27">
        <v>2.2000000000000002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11.231999999999999</v>
      </c>
      <c r="CE48" s="23">
        <v>0</v>
      </c>
      <c r="CG48" s="23">
        <v>2.7</v>
      </c>
      <c r="CH48" s="23">
        <v>2.7</v>
      </c>
      <c r="CI48" s="23">
        <v>2.7</v>
      </c>
      <c r="CJ48" s="23">
        <v>270</v>
      </c>
      <c r="CK48" s="23">
        <v>122.85</v>
      </c>
      <c r="CL48" s="23">
        <v>196.43</v>
      </c>
      <c r="CM48" s="23">
        <v>0.41</v>
      </c>
      <c r="CN48" s="23">
        <v>0.41</v>
      </c>
      <c r="CO48" s="23">
        <v>0.41</v>
      </c>
      <c r="CP48" s="23">
        <v>0</v>
      </c>
      <c r="CQ48" s="23">
        <v>0</v>
      </c>
      <c r="CR48" s="23">
        <v>9.36</v>
      </c>
    </row>
    <row r="49" spans="1:96" s="19" customFormat="1" ht="24">
      <c r="A49" s="19" t="str">
        <f>""</f>
        <v/>
      </c>
      <c r="B49" s="20" t="s">
        <v>109</v>
      </c>
      <c r="C49" s="21" t="str">
        <f>"20"</f>
        <v>20</v>
      </c>
      <c r="D49" s="21">
        <v>0.6</v>
      </c>
      <c r="E49" s="21">
        <v>0</v>
      </c>
      <c r="F49" s="21">
        <v>6.8</v>
      </c>
      <c r="G49" s="21">
        <v>0</v>
      </c>
      <c r="H49" s="21">
        <v>12.24</v>
      </c>
      <c r="I49" s="21">
        <v>109.29599999999998</v>
      </c>
      <c r="J49" s="22">
        <v>3.78</v>
      </c>
      <c r="K49" s="22">
        <v>0</v>
      </c>
      <c r="L49" s="22">
        <v>0</v>
      </c>
      <c r="M49" s="22">
        <v>0</v>
      </c>
      <c r="N49" s="22">
        <v>10.92</v>
      </c>
      <c r="O49" s="22">
        <v>0.6</v>
      </c>
      <c r="P49" s="22">
        <v>0.72</v>
      </c>
      <c r="Q49" s="22">
        <v>0</v>
      </c>
      <c r="R49" s="22">
        <v>0</v>
      </c>
      <c r="S49" s="22">
        <v>0.1</v>
      </c>
      <c r="T49" s="22">
        <v>0.14000000000000001</v>
      </c>
      <c r="U49" s="22">
        <v>0.4</v>
      </c>
      <c r="V49" s="22">
        <v>38.6</v>
      </c>
      <c r="W49" s="22">
        <v>3.6</v>
      </c>
      <c r="X49" s="22">
        <v>12.4</v>
      </c>
      <c r="Y49" s="22">
        <v>16.399999999999999</v>
      </c>
      <c r="Z49" s="22">
        <v>0.68</v>
      </c>
      <c r="AA49" s="22">
        <v>0</v>
      </c>
      <c r="AB49" s="22">
        <v>0</v>
      </c>
      <c r="AC49" s="22">
        <v>0</v>
      </c>
      <c r="AD49" s="22">
        <v>0.16</v>
      </c>
      <c r="AE49" s="22">
        <v>0</v>
      </c>
      <c r="AF49" s="22">
        <v>0.01</v>
      </c>
      <c r="AG49" s="22">
        <v>0.08</v>
      </c>
      <c r="AH49" s="22">
        <v>0.2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0.12</v>
      </c>
      <c r="CC49" s="21">
        <v>8.4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7</v>
      </c>
    </row>
    <row r="50" spans="1:96" s="27" customFormat="1" ht="11.4">
      <c r="B50" s="28" t="s">
        <v>116</v>
      </c>
      <c r="C50" s="29"/>
      <c r="D50" s="29">
        <v>1.6</v>
      </c>
      <c r="E50" s="29">
        <v>0</v>
      </c>
      <c r="F50" s="29">
        <v>7</v>
      </c>
      <c r="G50" s="29">
        <v>0</v>
      </c>
      <c r="H50" s="29">
        <v>32.840000000000003</v>
      </c>
      <c r="I50" s="29">
        <v>195.78</v>
      </c>
      <c r="J50" s="30">
        <v>3.78</v>
      </c>
      <c r="K50" s="30">
        <v>0</v>
      </c>
      <c r="L50" s="30">
        <v>0</v>
      </c>
      <c r="M50" s="30">
        <v>0</v>
      </c>
      <c r="N50" s="30">
        <v>30.72</v>
      </c>
      <c r="O50" s="30">
        <v>1</v>
      </c>
      <c r="P50" s="30">
        <v>1.1200000000000001</v>
      </c>
      <c r="Q50" s="30">
        <v>0</v>
      </c>
      <c r="R50" s="30">
        <v>0</v>
      </c>
      <c r="S50" s="30">
        <v>1.1000000000000001</v>
      </c>
      <c r="T50" s="30">
        <v>0.74</v>
      </c>
      <c r="U50" s="30">
        <v>12.4</v>
      </c>
      <c r="V50" s="30">
        <v>278.60000000000002</v>
      </c>
      <c r="W50" s="30">
        <v>17.600000000000001</v>
      </c>
      <c r="X50" s="30">
        <v>20.399999999999999</v>
      </c>
      <c r="Y50" s="30">
        <v>30.4</v>
      </c>
      <c r="Z50" s="30">
        <v>3.48</v>
      </c>
      <c r="AA50" s="30">
        <v>0</v>
      </c>
      <c r="AB50" s="30">
        <v>0</v>
      </c>
      <c r="AC50" s="30">
        <v>0</v>
      </c>
      <c r="AD50" s="30">
        <v>0.36</v>
      </c>
      <c r="AE50" s="30">
        <v>0.02</v>
      </c>
      <c r="AF50" s="30">
        <v>0.03</v>
      </c>
      <c r="AG50" s="30">
        <v>0.28000000000000003</v>
      </c>
      <c r="AH50" s="30">
        <v>0.6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176.32</v>
      </c>
      <c r="CC50" s="29">
        <f>SUM($CC$47:$CC$49)</f>
        <v>19.631999999999998</v>
      </c>
      <c r="CD50" s="27">
        <f>$I$50/$I$51*100</f>
        <v>7.3735947121631549</v>
      </c>
      <c r="CE50" s="27">
        <v>0</v>
      </c>
      <c r="CG50" s="27">
        <v>2.7</v>
      </c>
      <c r="CH50" s="27">
        <v>2.7</v>
      </c>
      <c r="CI50" s="27">
        <v>2.7</v>
      </c>
      <c r="CJ50" s="27">
        <v>270</v>
      </c>
      <c r="CK50" s="27">
        <v>122.85</v>
      </c>
      <c r="CL50" s="27">
        <v>196.43</v>
      </c>
      <c r="CM50" s="27">
        <v>0.41</v>
      </c>
      <c r="CN50" s="27">
        <v>0.41</v>
      </c>
      <c r="CO50" s="27">
        <v>0.41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87.41</v>
      </c>
      <c r="E51" s="29">
        <v>43.31</v>
      </c>
      <c r="F51" s="29">
        <v>106.68</v>
      </c>
      <c r="G51" s="29">
        <v>29.75</v>
      </c>
      <c r="H51" s="29">
        <v>345.18</v>
      </c>
      <c r="I51" s="29">
        <v>2655.15</v>
      </c>
      <c r="J51" s="30">
        <v>48.08</v>
      </c>
      <c r="K51" s="30">
        <v>19.13</v>
      </c>
      <c r="L51" s="30">
        <v>0</v>
      </c>
      <c r="M51" s="30">
        <v>0</v>
      </c>
      <c r="N51" s="30">
        <v>143.82</v>
      </c>
      <c r="O51" s="30">
        <v>182.27</v>
      </c>
      <c r="P51" s="30">
        <v>19.09</v>
      </c>
      <c r="Q51" s="30">
        <v>0</v>
      </c>
      <c r="R51" s="30">
        <v>0</v>
      </c>
      <c r="S51" s="30">
        <v>4.46</v>
      </c>
      <c r="T51" s="30">
        <v>24.59</v>
      </c>
      <c r="U51" s="30">
        <v>3028.24</v>
      </c>
      <c r="V51" s="30">
        <v>3916.33</v>
      </c>
      <c r="W51" s="30">
        <v>562.61</v>
      </c>
      <c r="X51" s="30">
        <v>262.72000000000003</v>
      </c>
      <c r="Y51" s="30">
        <v>1065.96</v>
      </c>
      <c r="Z51" s="30">
        <v>20.6</v>
      </c>
      <c r="AA51" s="30">
        <v>375.25</v>
      </c>
      <c r="AB51" s="30">
        <v>1994.27</v>
      </c>
      <c r="AC51" s="30">
        <v>820.32</v>
      </c>
      <c r="AD51" s="30">
        <v>16.350000000000001</v>
      </c>
      <c r="AE51" s="30">
        <v>0.81</v>
      </c>
      <c r="AF51" s="30">
        <v>1.32</v>
      </c>
      <c r="AG51" s="30">
        <v>12.61</v>
      </c>
      <c r="AH51" s="30">
        <v>28.17</v>
      </c>
      <c r="AI51" s="30">
        <v>80.739999999999995</v>
      </c>
      <c r="AJ51" s="30">
        <v>0.8</v>
      </c>
      <c r="AK51" s="30">
        <v>3418.32</v>
      </c>
      <c r="AL51" s="30">
        <v>2990.66</v>
      </c>
      <c r="AM51" s="30">
        <v>5295.83</v>
      </c>
      <c r="AN51" s="30">
        <v>4312.51</v>
      </c>
      <c r="AO51" s="30">
        <v>1482.96</v>
      </c>
      <c r="AP51" s="30">
        <v>2719.42</v>
      </c>
      <c r="AQ51" s="30">
        <v>884.43</v>
      </c>
      <c r="AR51" s="30">
        <v>3261.11</v>
      </c>
      <c r="AS51" s="30">
        <v>3089.31</v>
      </c>
      <c r="AT51" s="30">
        <v>3646.42</v>
      </c>
      <c r="AU51" s="30">
        <v>4968.96</v>
      </c>
      <c r="AV51" s="30">
        <v>1728.26</v>
      </c>
      <c r="AW51" s="30">
        <v>2592.84</v>
      </c>
      <c r="AX51" s="30">
        <v>12290.83</v>
      </c>
      <c r="AY51" s="30">
        <v>403.79</v>
      </c>
      <c r="AZ51" s="30">
        <v>3257.17</v>
      </c>
      <c r="BA51" s="30">
        <v>2848.59</v>
      </c>
      <c r="BB51" s="30">
        <v>2465.91</v>
      </c>
      <c r="BC51" s="30">
        <v>1153.92</v>
      </c>
      <c r="BD51" s="30">
        <v>1.02</v>
      </c>
      <c r="BE51" s="30">
        <v>0.46</v>
      </c>
      <c r="BF51" s="30">
        <v>0.25</v>
      </c>
      <c r="BG51" s="30">
        <v>0.56999999999999995</v>
      </c>
      <c r="BH51" s="30">
        <v>0.65</v>
      </c>
      <c r="BI51" s="30">
        <v>3</v>
      </c>
      <c r="BJ51" s="30">
        <v>0</v>
      </c>
      <c r="BK51" s="30">
        <v>10.4</v>
      </c>
      <c r="BL51" s="30">
        <v>0</v>
      </c>
      <c r="BM51" s="30">
        <v>3.66</v>
      </c>
      <c r="BN51" s="30">
        <v>0.09</v>
      </c>
      <c r="BO51" s="30">
        <v>0.17</v>
      </c>
      <c r="BP51" s="30">
        <v>0</v>
      </c>
      <c r="BQ51" s="30">
        <v>0.57999999999999996</v>
      </c>
      <c r="BR51" s="30">
        <v>0.92</v>
      </c>
      <c r="BS51" s="30">
        <v>13.41</v>
      </c>
      <c r="BT51" s="30">
        <v>0</v>
      </c>
      <c r="BU51" s="30">
        <v>0</v>
      </c>
      <c r="BV51" s="30">
        <v>16.690000000000001</v>
      </c>
      <c r="BW51" s="30">
        <v>0.14000000000000001</v>
      </c>
      <c r="BX51" s="30">
        <v>0</v>
      </c>
      <c r="BY51" s="30">
        <v>0</v>
      </c>
      <c r="BZ51" s="30">
        <v>0</v>
      </c>
      <c r="CA51" s="30">
        <v>0</v>
      </c>
      <c r="CB51" s="30">
        <v>2753.41</v>
      </c>
      <c r="CC51" s="29">
        <v>411.00399100000004</v>
      </c>
      <c r="CE51" s="27">
        <v>707.63</v>
      </c>
      <c r="CG51" s="27">
        <v>333.98</v>
      </c>
      <c r="CH51" s="27">
        <v>186.14</v>
      </c>
      <c r="CI51" s="27">
        <v>260.06</v>
      </c>
      <c r="CJ51" s="27">
        <v>12512.93</v>
      </c>
      <c r="CK51" s="27">
        <v>5930.5</v>
      </c>
      <c r="CL51" s="27">
        <v>9221.7099999999991</v>
      </c>
      <c r="CM51" s="27">
        <v>233.05</v>
      </c>
      <c r="CN51" s="27">
        <v>136.69</v>
      </c>
      <c r="CO51" s="27">
        <v>184.87</v>
      </c>
      <c r="CP51" s="27">
        <v>35.799999999999997</v>
      </c>
      <c r="CQ51" s="27">
        <v>6.19</v>
      </c>
    </row>
    <row r="52" spans="1:96">
      <c r="A52" s="86" t="s">
        <v>153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118</v>
      </c>
      <c r="C53" s="16"/>
      <c r="D53" s="16">
        <v>13</v>
      </c>
      <c r="E53" s="16"/>
      <c r="F53" s="16">
        <v>37</v>
      </c>
      <c r="G53" s="16"/>
      <c r="H53" s="16">
        <v>50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2:CC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146</v>
      </c>
      <c r="C29" s="72" t="s">
        <v>150</v>
      </c>
      <c r="D29" s="41" t="s">
        <v>108</v>
      </c>
      <c r="E29" s="42">
        <v>200</v>
      </c>
      <c r="F29" s="43">
        <v>11.231999999999999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t="28.8" hidden="1">
      <c r="A30" s="45"/>
      <c r="B30" s="70" t="s">
        <v>143</v>
      </c>
      <c r="C30" s="73" t="s">
        <v>151</v>
      </c>
      <c r="D30" s="53" t="s">
        <v>109</v>
      </c>
      <c r="E30" s="54">
        <v>20</v>
      </c>
      <c r="F30" s="55">
        <v>8.4</v>
      </c>
      <c r="G30" s="54">
        <v>109.29599999999998</v>
      </c>
      <c r="H30" s="54">
        <v>0.6</v>
      </c>
      <c r="I30" s="54">
        <v>6.8</v>
      </c>
      <c r="J30" s="56">
        <v>12.24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45609.321736111109</v>
      </c>
      <c r="C1">
        <f>YEAR(Дата_Сост)</f>
        <v>2024</v>
      </c>
      <c r="D1">
        <f>MONTH(Дата_Сост)</f>
        <v>11</v>
      </c>
      <c r="E1">
        <f>DAY(Дата_Сост)</f>
        <v>13</v>
      </c>
    </row>
    <row r="2" spans="1:5">
      <c r="A2" t="s">
        <v>82</v>
      </c>
      <c r="B2" s="2">
        <v>45601.680509259262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2024-11-06T08:18:26Z</dcterms:modified>
</cp:coreProperties>
</file>