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<sst xmlns="http://schemas.openxmlformats.org/spreadsheetml/2006/main" count="185" uniqueCount="153">
  <si>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</si>
  <si>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</si>
  <si>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</si>
  <si>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</si>
  <si>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</si>
  <si>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</si>
  <si>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</si>
  <si>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</si>
  <si>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</si>
  <si>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</si>
  <si>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</si>
  <si>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</si>
  <si>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</si>
  <si>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</si>
  <si>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</si>
  <si>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</si>
  <si>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</si>
  <si>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</si>
  <si>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</si>
  <si>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</si>
  <si>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</si>
  <si>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</si>
  <si>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</si>
  <si>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</si>
  <si>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</si>
  <si>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</si>
  <si>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</si>
  <si>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</si>
  <si>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</si>
  <si>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</si>
  <si>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</si>
  <si>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</si>
  <si>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</si>
  <si>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</si>
  <si>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</si>
  <si>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</si>
  <si>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</si>
  <si>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</si>
  <si>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</si>
  <si>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</si>
  <si>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</si>
  <si>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</si>
  <si>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</si>
  <si>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</si>
  <si>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</si>
  <si>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</si>
  <si>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</si>
  <si>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</si>
  <si>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</si>
  <si>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</si>
  <si>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</si>
  <si>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</si>
  <si>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</si>
  <si>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</si>
  <si>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</si>
  <si>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</si>
  <si>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</si>
  <si>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</si>
  <si>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</si>
  <si>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</si>
  <si>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</si>
  <si>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</si>
  <si>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</si>
  <si>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</si>
  <si>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</si>
  <si>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</si>
  <si>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</si>
  <si>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</si>
  <si>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</si>
  <si>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</si>
  <si>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</si>
  <si>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</si>
  <si>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</si>
  <si>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</si>
  <si>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</si>
  <si>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</si>
  <si>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</si>
  <si>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</si>
  <si>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</si>
  <si>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</si>
  <si>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</si>
  <si>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</si>
  <si>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</si>
  <si>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</si>
  <si>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</si>
  <si>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</si>
  <si>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</si>
  <si>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</si>
  <si>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</si>
  <si>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</si>
  <si>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</si>
  <si>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</si>
  <si>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</si>
  <si>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</si>
  <si>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</si>
  <si>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</si>
  <si>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</si>
  <si>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</si>
  <si>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</si>
  <si>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</si>
  <si>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</si>
  <si>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</si>
  <si>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</si>
  <si>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</si>
  <si>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</si>
  <si>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</si>
  <si>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</si>
  <si>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</si>
  <si>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</si>
  <si>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</si>
  <si>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</si>
  <si>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</si>
  <si>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</si>
  <si>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</si>
  <si>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</si>
  <si>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</si>
  <si>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</si>
  <si>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Содержание, % от калорийности</t>
  </si>
  <si>
    <t>25.11.2024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</si>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</sst>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A30" sqref="A30:IV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25.11.2024г.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"25 ноября 2024 г."</f>
        <v>25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19.817447999999999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12.010540000000001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23.829165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14.4419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89.560400000000001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2.5363199999999999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2.1135999999999999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1.1286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0.68400000000000005</v>
      </c>
    </row>
    <row r="15" spans="1:96" s="36" customFormat="1" ht="11.4">
      <c r="B15" s="37" t="s">
        <v>97</v>
      </c>
      <c r="C15" s="38"/>
      <c r="D15" s="38">
        <v>16</v>
      </c>
      <c r="E15" s="38">
        <v>2.4</v>
      </c>
      <c r="F15" s="38">
        <v>10.47</v>
      </c>
      <c r="G15" s="38">
        <v>2.85</v>
      </c>
      <c r="H15" s="38">
        <v>93.23</v>
      </c>
      <c r="I15" s="38">
        <v>526.82000000000005</v>
      </c>
      <c r="J15" s="39">
        <v>6.64</v>
      </c>
      <c r="K15" s="39">
        <v>0.22</v>
      </c>
      <c r="L15" s="39">
        <v>0</v>
      </c>
      <c r="M15" s="39">
        <v>0</v>
      </c>
      <c r="N15" s="39">
        <v>27.58</v>
      </c>
      <c r="O15" s="39">
        <v>62.74</v>
      </c>
      <c r="P15" s="39">
        <v>2.91</v>
      </c>
      <c r="Q15" s="39">
        <v>0</v>
      </c>
      <c r="R15" s="39">
        <v>0</v>
      </c>
      <c r="S15" s="39">
        <v>0.26</v>
      </c>
      <c r="T15" s="39">
        <v>3.47</v>
      </c>
      <c r="U15" s="39">
        <v>603.41</v>
      </c>
      <c r="V15" s="39">
        <v>224.84</v>
      </c>
      <c r="W15" s="39">
        <v>107.71</v>
      </c>
      <c r="X15" s="39">
        <v>43.09</v>
      </c>
      <c r="Y15" s="39">
        <v>158.52000000000001</v>
      </c>
      <c r="Z15" s="39">
        <v>1.74</v>
      </c>
      <c r="AA15" s="39">
        <v>33.31</v>
      </c>
      <c r="AB15" s="39">
        <v>33.229999999999997</v>
      </c>
      <c r="AC15" s="39">
        <v>62.64</v>
      </c>
      <c r="AD15" s="39">
        <v>1.36</v>
      </c>
      <c r="AE15" s="39">
        <v>0.16</v>
      </c>
      <c r="AF15" s="39">
        <v>0.14000000000000001</v>
      </c>
      <c r="AG15" s="39">
        <v>1.2</v>
      </c>
      <c r="AH15" s="39">
        <v>3.72</v>
      </c>
      <c r="AI15" s="39">
        <v>0.42</v>
      </c>
      <c r="AJ15" s="39">
        <v>0</v>
      </c>
      <c r="AK15" s="39">
        <v>605.48</v>
      </c>
      <c r="AL15" s="39">
        <v>605.15</v>
      </c>
      <c r="AM15" s="39">
        <v>1124.24</v>
      </c>
      <c r="AN15" s="39">
        <v>432.46</v>
      </c>
      <c r="AO15" s="39">
        <v>235.01</v>
      </c>
      <c r="AP15" s="39">
        <v>423.04</v>
      </c>
      <c r="AQ15" s="39">
        <v>161.66</v>
      </c>
      <c r="AR15" s="39">
        <v>662.63</v>
      </c>
      <c r="AS15" s="39">
        <v>475.85</v>
      </c>
      <c r="AT15" s="39">
        <v>463.39</v>
      </c>
      <c r="AU15" s="39">
        <v>440.5</v>
      </c>
      <c r="AV15" s="39">
        <v>219.72</v>
      </c>
      <c r="AW15" s="39">
        <v>352.39</v>
      </c>
      <c r="AX15" s="39">
        <v>2895.81</v>
      </c>
      <c r="AY15" s="39">
        <v>0</v>
      </c>
      <c r="AZ15" s="39">
        <v>958.98</v>
      </c>
      <c r="BA15" s="39">
        <v>493.67</v>
      </c>
      <c r="BB15" s="39">
        <v>448.65</v>
      </c>
      <c r="BC15" s="39">
        <v>235.74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425.81</v>
      </c>
      <c r="CC15" s="38">
        <f>SUM($CC$10:$CC$14)</f>
        <v>47.311533000000004</v>
      </c>
      <c r="CD15" s="36" t="e">
        <f>$I$15/#REF!*100</f>
        <v>#REF!</v>
      </c>
      <c r="CE15" s="36">
        <v>38.85</v>
      </c>
      <c r="CG15" s="36">
        <v>27.43</v>
      </c>
      <c r="CH15" s="36">
        <v>13.98</v>
      </c>
      <c r="CI15" s="36">
        <v>20.71</v>
      </c>
      <c r="CJ15" s="36">
        <v>2550.9699999999998</v>
      </c>
      <c r="CK15" s="36">
        <v>1088.72</v>
      </c>
      <c r="CL15" s="36">
        <v>1819.85</v>
      </c>
      <c r="CM15" s="36">
        <v>24.38</v>
      </c>
      <c r="CN15" s="36">
        <v>20.16</v>
      </c>
      <c r="CO15" s="36">
        <v>22.27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8.0226450000000007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5.4188999999999998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14.188644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8.5991780000000002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9.3943499999999993</v>
      </c>
      <c r="CE19" s="32">
        <v>10.5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0.98</v>
      </c>
      <c r="CR19" s="32">
        <v>5.6935460000000004</v>
      </c>
    </row>
    <row r="20" spans="1:96" s="32" customFormat="1">
      <c r="A20" s="32" t="str">
        <f>"487/2"</f>
        <v>487/2</v>
      </c>
      <c r="B20" s="33" t="s">
        <v>102</v>
      </c>
      <c r="C20" s="34" t="str">
        <f>"100"</f>
        <v>100</v>
      </c>
      <c r="D20" s="34">
        <v>25.68</v>
      </c>
      <c r="E20" s="34">
        <v>24.57</v>
      </c>
      <c r="F20" s="34">
        <v>22.85</v>
      </c>
      <c r="G20" s="34">
        <v>1.58</v>
      </c>
      <c r="H20" s="34">
        <v>6.89</v>
      </c>
      <c r="I20" s="34">
        <v>335.86828500000007</v>
      </c>
      <c r="J20" s="35">
        <v>7.32</v>
      </c>
      <c r="K20" s="35">
        <v>1.3</v>
      </c>
      <c r="L20" s="35">
        <v>0</v>
      </c>
      <c r="M20" s="35">
        <v>0</v>
      </c>
      <c r="N20" s="35">
        <v>1.1100000000000001</v>
      </c>
      <c r="O20" s="35">
        <v>5.32</v>
      </c>
      <c r="P20" s="35">
        <v>0.46</v>
      </c>
      <c r="Q20" s="35">
        <v>0</v>
      </c>
      <c r="R20" s="35">
        <v>0</v>
      </c>
      <c r="S20" s="35">
        <v>0.19</v>
      </c>
      <c r="T20" s="35">
        <v>2</v>
      </c>
      <c r="U20" s="35">
        <v>206.35</v>
      </c>
      <c r="V20" s="35">
        <v>191.3</v>
      </c>
      <c r="W20" s="35">
        <v>27.25</v>
      </c>
      <c r="X20" s="35">
        <v>25.06</v>
      </c>
      <c r="Y20" s="35">
        <v>184.73</v>
      </c>
      <c r="Z20" s="35">
        <v>2.23</v>
      </c>
      <c r="AA20" s="35">
        <v>55</v>
      </c>
      <c r="AB20" s="35">
        <v>89</v>
      </c>
      <c r="AC20" s="35">
        <v>125.35</v>
      </c>
      <c r="AD20" s="35">
        <v>1.84</v>
      </c>
      <c r="AE20" s="35">
        <v>7.0000000000000007E-2</v>
      </c>
      <c r="AF20" s="35">
        <v>0.15</v>
      </c>
      <c r="AG20" s="35">
        <v>9.4499999999999993</v>
      </c>
      <c r="AH20" s="35">
        <v>19.239999999999998</v>
      </c>
      <c r="AI20" s="35">
        <v>1.37</v>
      </c>
      <c r="AJ20" s="35">
        <v>0</v>
      </c>
      <c r="AK20" s="35">
        <v>1382.4</v>
      </c>
      <c r="AL20" s="35">
        <v>1507.95</v>
      </c>
      <c r="AM20" s="35">
        <v>2187</v>
      </c>
      <c r="AN20" s="35">
        <v>2666.25</v>
      </c>
      <c r="AO20" s="35">
        <v>666.9</v>
      </c>
      <c r="AP20" s="35">
        <v>1263.5999999999999</v>
      </c>
      <c r="AQ20" s="35">
        <v>0</v>
      </c>
      <c r="AR20" s="35">
        <v>1258.2</v>
      </c>
      <c r="AS20" s="35">
        <v>0</v>
      </c>
      <c r="AT20" s="35">
        <v>0</v>
      </c>
      <c r="AU20" s="35">
        <v>0</v>
      </c>
      <c r="AV20" s="35">
        <v>670.95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865.35</v>
      </c>
      <c r="BC20" s="35">
        <v>302.39999999999998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0.09</v>
      </c>
      <c r="BL20" s="35">
        <v>0</v>
      </c>
      <c r="BM20" s="35">
        <v>0.06</v>
      </c>
      <c r="BN20" s="35">
        <v>0</v>
      </c>
      <c r="BO20" s="35">
        <v>0.01</v>
      </c>
      <c r="BP20" s="35">
        <v>0</v>
      </c>
      <c r="BQ20" s="35">
        <v>0</v>
      </c>
      <c r="BR20" s="35">
        <v>0</v>
      </c>
      <c r="BS20" s="35">
        <v>0.36</v>
      </c>
      <c r="BT20" s="35">
        <v>0</v>
      </c>
      <c r="BU20" s="35">
        <v>0</v>
      </c>
      <c r="BV20" s="35">
        <v>0.89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101.72</v>
      </c>
      <c r="CC20" s="34">
        <v>61.460692999999999</v>
      </c>
      <c r="CE20" s="32">
        <v>69.83</v>
      </c>
      <c r="CG20" s="32">
        <v>31.18</v>
      </c>
      <c r="CH20" s="32">
        <v>14.43</v>
      </c>
      <c r="CI20" s="32">
        <v>22.8</v>
      </c>
      <c r="CJ20" s="32">
        <v>4861.67</v>
      </c>
      <c r="CK20" s="32">
        <v>3106.67</v>
      </c>
      <c r="CL20" s="32">
        <v>3984.17</v>
      </c>
      <c r="CM20" s="32">
        <v>31.44</v>
      </c>
      <c r="CN20" s="32">
        <v>23.03</v>
      </c>
      <c r="CO20" s="32">
        <v>27.23</v>
      </c>
      <c r="CP20" s="32">
        <v>0</v>
      </c>
      <c r="CQ20" s="32">
        <v>0.5</v>
      </c>
      <c r="CR20" s="32">
        <v>37.248905000000001</v>
      </c>
    </row>
    <row r="21" spans="1:96" s="32" customFormat="1">
      <c r="A21" s="32" t="str">
        <f>"601"</f>
        <v>601</v>
      </c>
      <c r="B21" s="33" t="s">
        <v>103</v>
      </c>
      <c r="C21" s="34" t="str">
        <f>"30"</f>
        <v>30</v>
      </c>
      <c r="D21" s="34">
        <v>0.43</v>
      </c>
      <c r="E21" s="34">
        <v>0</v>
      </c>
      <c r="F21" s="34">
        <v>0.89</v>
      </c>
      <c r="G21" s="34">
        <v>0.03</v>
      </c>
      <c r="H21" s="34">
        <v>1.74</v>
      </c>
      <c r="I21" s="34">
        <v>16.849643977499998</v>
      </c>
      <c r="J21" s="35">
        <v>0.68</v>
      </c>
      <c r="K21" s="35">
        <v>0</v>
      </c>
      <c r="L21" s="35">
        <v>0</v>
      </c>
      <c r="M21" s="35">
        <v>0</v>
      </c>
      <c r="N21" s="35">
        <v>0.39</v>
      </c>
      <c r="O21" s="35">
        <v>1.27</v>
      </c>
      <c r="P21" s="35">
        <v>7.0000000000000007E-2</v>
      </c>
      <c r="Q21" s="35">
        <v>0</v>
      </c>
      <c r="R21" s="35">
        <v>0</v>
      </c>
      <c r="S21" s="35">
        <v>0.08</v>
      </c>
      <c r="T21" s="35">
        <v>0.56999999999999995</v>
      </c>
      <c r="U21" s="35">
        <v>196.75</v>
      </c>
      <c r="V21" s="35">
        <v>15.83</v>
      </c>
      <c r="W21" s="35">
        <v>7.2</v>
      </c>
      <c r="X21" s="35">
        <v>1.27</v>
      </c>
      <c r="Y21" s="35">
        <v>5.79</v>
      </c>
      <c r="Z21" s="35">
        <v>0.06</v>
      </c>
      <c r="AA21" s="35">
        <v>2.7</v>
      </c>
      <c r="AB21" s="35">
        <v>14.88</v>
      </c>
      <c r="AC21" s="35">
        <v>10.73</v>
      </c>
      <c r="AD21" s="35">
        <v>7.0000000000000007E-2</v>
      </c>
      <c r="AE21" s="35">
        <v>0</v>
      </c>
      <c r="AF21" s="35">
        <v>0.01</v>
      </c>
      <c r="AG21" s="35">
        <v>0.04</v>
      </c>
      <c r="AH21" s="35">
        <v>0.14000000000000001</v>
      </c>
      <c r="AI21" s="35">
        <v>0.17</v>
      </c>
      <c r="AJ21" s="35">
        <v>0</v>
      </c>
      <c r="AK21" s="35">
        <v>9.36</v>
      </c>
      <c r="AL21" s="35">
        <v>8.5500000000000007</v>
      </c>
      <c r="AM21" s="35">
        <v>16.02</v>
      </c>
      <c r="AN21" s="35">
        <v>4.97</v>
      </c>
      <c r="AO21" s="35">
        <v>3.04</v>
      </c>
      <c r="AP21" s="35">
        <v>6.18</v>
      </c>
      <c r="AQ21" s="35">
        <v>1.99</v>
      </c>
      <c r="AR21" s="35">
        <v>9.94</v>
      </c>
      <c r="AS21" s="35">
        <v>6.56</v>
      </c>
      <c r="AT21" s="35">
        <v>7.95</v>
      </c>
      <c r="AU21" s="35">
        <v>6.76</v>
      </c>
      <c r="AV21" s="35">
        <v>3.98</v>
      </c>
      <c r="AW21" s="35">
        <v>6.96</v>
      </c>
      <c r="AX21" s="35">
        <v>61.23</v>
      </c>
      <c r="AY21" s="35">
        <v>0</v>
      </c>
      <c r="AZ21" s="35">
        <v>19.28</v>
      </c>
      <c r="BA21" s="35">
        <v>9.94</v>
      </c>
      <c r="BB21" s="35">
        <v>4.97</v>
      </c>
      <c r="BC21" s="35">
        <v>3.98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29.26</v>
      </c>
      <c r="CC21" s="34">
        <v>3.144603</v>
      </c>
      <c r="CE21" s="32">
        <v>5.18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0.5</v>
      </c>
      <c r="CR21" s="32">
        <v>1.9058200000000001</v>
      </c>
    </row>
    <row r="22" spans="1:96" s="32" customFormat="1">
      <c r="A22" s="32" t="str">
        <f>"2"</f>
        <v>2</v>
      </c>
      <c r="B22" s="33" t="s">
        <v>95</v>
      </c>
      <c r="C22" s="34" t="str">
        <f>"48,3"</f>
        <v>48,3</v>
      </c>
      <c r="D22" s="34">
        <v>3.19</v>
      </c>
      <c r="E22" s="34">
        <v>0</v>
      </c>
      <c r="F22" s="34">
        <v>0.32</v>
      </c>
      <c r="G22" s="34">
        <v>0.32</v>
      </c>
      <c r="H22" s="34">
        <v>22.65</v>
      </c>
      <c r="I22" s="34">
        <v>108.14418299999998</v>
      </c>
      <c r="J22" s="35">
        <v>0</v>
      </c>
      <c r="K22" s="35">
        <v>0</v>
      </c>
      <c r="L22" s="35">
        <v>0</v>
      </c>
      <c r="M22" s="35">
        <v>0</v>
      </c>
      <c r="N22" s="35">
        <v>0.53</v>
      </c>
      <c r="O22" s="35">
        <v>22.02</v>
      </c>
      <c r="P22" s="35">
        <v>0.1</v>
      </c>
      <c r="Q22" s="35">
        <v>0</v>
      </c>
      <c r="R22" s="35">
        <v>0</v>
      </c>
      <c r="S22" s="35">
        <v>0</v>
      </c>
      <c r="T22" s="35">
        <v>0.87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154.22</v>
      </c>
      <c r="AL22" s="35">
        <v>160.52000000000001</v>
      </c>
      <c r="AM22" s="35">
        <v>245.82</v>
      </c>
      <c r="AN22" s="35">
        <v>81.52</v>
      </c>
      <c r="AO22" s="35">
        <v>48.32</v>
      </c>
      <c r="AP22" s="35">
        <v>96.65</v>
      </c>
      <c r="AQ22" s="35">
        <v>36.56</v>
      </c>
      <c r="AR22" s="35">
        <v>174.81</v>
      </c>
      <c r="AS22" s="35">
        <v>108.41</v>
      </c>
      <c r="AT22" s="35">
        <v>151.28</v>
      </c>
      <c r="AU22" s="35">
        <v>124.8</v>
      </c>
      <c r="AV22" s="35">
        <v>65.55</v>
      </c>
      <c r="AW22" s="35">
        <v>115.98</v>
      </c>
      <c r="AX22" s="35">
        <v>969.84</v>
      </c>
      <c r="AY22" s="35">
        <v>0</v>
      </c>
      <c r="AZ22" s="35">
        <v>316</v>
      </c>
      <c r="BA22" s="35">
        <v>137.41</v>
      </c>
      <c r="BB22" s="35">
        <v>91.19</v>
      </c>
      <c r="BC22" s="35">
        <v>72.28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0.13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18.89</v>
      </c>
      <c r="CC22" s="34">
        <v>3.0626060000000002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2.5521720000000001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58.013999999999996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1.962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1.635</v>
      </c>
    </row>
    <row r="24" spans="1:96" s="28" customFormat="1">
      <c r="A24" s="28" t="str">
        <f>"6/10"</f>
        <v>6/10</v>
      </c>
      <c r="B24" s="29" t="s">
        <v>105</v>
      </c>
      <c r="C24" s="30" t="str">
        <f>"200"</f>
        <v>200</v>
      </c>
      <c r="D24" s="30">
        <v>1.27</v>
      </c>
      <c r="E24" s="30">
        <v>0</v>
      </c>
      <c r="F24" s="30">
        <v>7.0000000000000007E-2</v>
      </c>
      <c r="G24" s="30">
        <v>7.0000000000000007E-2</v>
      </c>
      <c r="H24" s="30">
        <v>23.59</v>
      </c>
      <c r="I24" s="30">
        <v>89.057614000000001</v>
      </c>
      <c r="J24" s="31">
        <v>0.03</v>
      </c>
      <c r="K24" s="31">
        <v>0</v>
      </c>
      <c r="L24" s="31">
        <v>0</v>
      </c>
      <c r="M24" s="31">
        <v>0</v>
      </c>
      <c r="N24" s="31">
        <v>18.61</v>
      </c>
      <c r="O24" s="31">
        <v>0.71</v>
      </c>
      <c r="P24" s="31">
        <v>4.28</v>
      </c>
      <c r="Q24" s="31">
        <v>0</v>
      </c>
      <c r="R24" s="31">
        <v>0</v>
      </c>
      <c r="S24" s="31">
        <v>0.38</v>
      </c>
      <c r="T24" s="31">
        <v>1.01</v>
      </c>
      <c r="U24" s="31">
        <v>4.28</v>
      </c>
      <c r="V24" s="31">
        <v>425.17</v>
      </c>
      <c r="W24" s="31">
        <v>39</v>
      </c>
      <c r="X24" s="31">
        <v>24.94</v>
      </c>
      <c r="Y24" s="31">
        <v>33.950000000000003</v>
      </c>
      <c r="Z24" s="31">
        <v>0.8</v>
      </c>
      <c r="AA24" s="31">
        <v>0</v>
      </c>
      <c r="AB24" s="31">
        <v>787.5</v>
      </c>
      <c r="AC24" s="31">
        <v>145.75</v>
      </c>
      <c r="AD24" s="31">
        <v>1.38</v>
      </c>
      <c r="AE24" s="31">
        <v>0.02</v>
      </c>
      <c r="AF24" s="31">
        <v>0.05</v>
      </c>
      <c r="AG24" s="31">
        <v>0.64</v>
      </c>
      <c r="AH24" s="31">
        <v>0.98</v>
      </c>
      <c r="AI24" s="31">
        <v>0.4</v>
      </c>
      <c r="AJ24" s="31">
        <v>0</v>
      </c>
      <c r="AK24" s="31">
        <v>0.01</v>
      </c>
      <c r="AL24" s="31">
        <v>0.01</v>
      </c>
      <c r="AM24" s="31">
        <v>0.02</v>
      </c>
      <c r="AN24" s="31">
        <v>0.02</v>
      </c>
      <c r="AO24" s="31">
        <v>0</v>
      </c>
      <c r="AP24" s="31">
        <v>0.01</v>
      </c>
      <c r="AQ24" s="31">
        <v>0.01</v>
      </c>
      <c r="AR24" s="31">
        <v>0.01</v>
      </c>
      <c r="AS24" s="31">
        <v>0.02</v>
      </c>
      <c r="AT24" s="31">
        <v>0.01</v>
      </c>
      <c r="AU24" s="31">
        <v>7.0000000000000007E-2</v>
      </c>
      <c r="AV24" s="31">
        <v>0.01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0.02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0.02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215.01</v>
      </c>
      <c r="CC24" s="30">
        <v>6.0191999999999997</v>
      </c>
      <c r="CE24" s="28">
        <v>131.25</v>
      </c>
      <c r="CG24" s="28">
        <v>0.7</v>
      </c>
      <c r="CH24" s="28">
        <v>0.7</v>
      </c>
      <c r="CI24" s="28">
        <v>0.7</v>
      </c>
      <c r="CJ24" s="28">
        <v>70</v>
      </c>
      <c r="CK24" s="28">
        <v>28.7</v>
      </c>
      <c r="CL24" s="28">
        <v>49.35</v>
      </c>
      <c r="CM24" s="28">
        <v>7.63</v>
      </c>
      <c r="CN24" s="28">
        <v>4.4800000000000004</v>
      </c>
      <c r="CO24" s="28">
        <v>6.06</v>
      </c>
      <c r="CP24" s="28">
        <v>7</v>
      </c>
      <c r="CQ24" s="28">
        <v>0</v>
      </c>
      <c r="CR24" s="28">
        <v>3.6480000000000001</v>
      </c>
    </row>
    <row r="25" spans="1:96" s="36" customFormat="1" ht="11.4">
      <c r="B25" s="37" t="s">
        <v>106</v>
      </c>
      <c r="C25" s="38"/>
      <c r="D25" s="38">
        <v>40.22</v>
      </c>
      <c r="E25" s="38">
        <v>24.6</v>
      </c>
      <c r="F25" s="38">
        <v>35.450000000000003</v>
      </c>
      <c r="G25" s="38">
        <v>10.85</v>
      </c>
      <c r="H25" s="38">
        <v>122.32</v>
      </c>
      <c r="I25" s="38">
        <v>949.1</v>
      </c>
      <c r="J25" s="39">
        <v>11.41</v>
      </c>
      <c r="K25" s="39">
        <v>6.32</v>
      </c>
      <c r="L25" s="39">
        <v>0</v>
      </c>
      <c r="M25" s="39">
        <v>0</v>
      </c>
      <c r="N25" s="39">
        <v>34.46</v>
      </c>
      <c r="O25" s="39">
        <v>75.430000000000007</v>
      </c>
      <c r="P25" s="39">
        <v>12.42</v>
      </c>
      <c r="Q25" s="39">
        <v>0</v>
      </c>
      <c r="R25" s="39">
        <v>0</v>
      </c>
      <c r="S25" s="39">
        <v>1.37</v>
      </c>
      <c r="T25" s="39">
        <v>9.1300000000000008</v>
      </c>
      <c r="U25" s="39">
        <v>1414.58</v>
      </c>
      <c r="V25" s="39">
        <v>1220.94</v>
      </c>
      <c r="W25" s="39">
        <v>142.01</v>
      </c>
      <c r="X25" s="39">
        <v>111.81</v>
      </c>
      <c r="Y25" s="39">
        <v>386.84</v>
      </c>
      <c r="Z25" s="39">
        <v>6.6</v>
      </c>
      <c r="AA25" s="39">
        <v>69.72</v>
      </c>
      <c r="AB25" s="39">
        <v>6976.34</v>
      </c>
      <c r="AC25" s="39">
        <v>1367.01</v>
      </c>
      <c r="AD25" s="39">
        <v>8.1999999999999993</v>
      </c>
      <c r="AE25" s="39">
        <v>0.28999999999999998</v>
      </c>
      <c r="AF25" s="39">
        <v>0.32</v>
      </c>
      <c r="AG25" s="39">
        <v>11.83</v>
      </c>
      <c r="AH25" s="39">
        <v>23.98</v>
      </c>
      <c r="AI25" s="39">
        <v>10.59</v>
      </c>
      <c r="AJ25" s="39">
        <v>0</v>
      </c>
      <c r="AK25" s="39">
        <v>1979.36</v>
      </c>
      <c r="AL25" s="39">
        <v>2060.92</v>
      </c>
      <c r="AM25" s="39">
        <v>3123.35</v>
      </c>
      <c r="AN25" s="39">
        <v>3108.8</v>
      </c>
      <c r="AO25" s="39">
        <v>863.68</v>
      </c>
      <c r="AP25" s="39">
        <v>1675.95</v>
      </c>
      <c r="AQ25" s="39">
        <v>140.79</v>
      </c>
      <c r="AR25" s="39">
        <v>1889.21</v>
      </c>
      <c r="AS25" s="39">
        <v>485.63</v>
      </c>
      <c r="AT25" s="39">
        <v>603.72</v>
      </c>
      <c r="AU25" s="39">
        <v>792.04</v>
      </c>
      <c r="AV25" s="39">
        <v>929.31</v>
      </c>
      <c r="AW25" s="39">
        <v>482.04</v>
      </c>
      <c r="AX25" s="39">
        <v>3479.08</v>
      </c>
      <c r="AY25" s="39">
        <v>0</v>
      </c>
      <c r="AZ25" s="39">
        <v>1055.8800000000001</v>
      </c>
      <c r="BA25" s="39">
        <v>579.87</v>
      </c>
      <c r="BB25" s="39">
        <v>1216.0999999999999</v>
      </c>
      <c r="BC25" s="39">
        <v>547.32000000000005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1.45</v>
      </c>
      <c r="BL25" s="39">
        <v>0</v>
      </c>
      <c r="BM25" s="39">
        <v>0.59</v>
      </c>
      <c r="BN25" s="39">
        <v>0.03</v>
      </c>
      <c r="BO25" s="39">
        <v>0.06</v>
      </c>
      <c r="BP25" s="39">
        <v>0</v>
      </c>
      <c r="BQ25" s="39">
        <v>0.05</v>
      </c>
      <c r="BR25" s="39">
        <v>0.09</v>
      </c>
      <c r="BS25" s="39">
        <v>2.76</v>
      </c>
      <c r="BT25" s="39">
        <v>0</v>
      </c>
      <c r="BU25" s="39">
        <v>0</v>
      </c>
      <c r="BV25" s="39">
        <v>5.9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686.83</v>
      </c>
      <c r="CC25" s="38">
        <f>SUM($CC$16:$CC$24)</f>
        <v>107.25474100000001</v>
      </c>
      <c r="CD25" s="36" t="e">
        <f>$I$25/#REF!*100</f>
        <v>#REF!</v>
      </c>
      <c r="CE25" s="36">
        <v>1232.45</v>
      </c>
      <c r="CG25" s="36">
        <v>186.19</v>
      </c>
      <c r="CH25" s="36">
        <v>102.03</v>
      </c>
      <c r="CI25" s="36">
        <v>144.11000000000001</v>
      </c>
      <c r="CJ25" s="36">
        <v>8883.5300000000007</v>
      </c>
      <c r="CK25" s="36">
        <v>4967.66</v>
      </c>
      <c r="CL25" s="36">
        <v>6925.6</v>
      </c>
      <c r="CM25" s="36">
        <v>120.3</v>
      </c>
      <c r="CN25" s="36">
        <v>81.510000000000005</v>
      </c>
      <c r="CO25" s="36">
        <v>100.94</v>
      </c>
      <c r="CP25" s="36">
        <v>9.84</v>
      </c>
      <c r="CQ25" s="36">
        <v>3.02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"13"</f>
        <v>13</v>
      </c>
      <c r="B28" s="29" t="s">
        <v>109</v>
      </c>
      <c r="C28" s="30" t="str">
        <f>"150"</f>
        <v>150</v>
      </c>
      <c r="D28" s="30">
        <v>0.6</v>
      </c>
      <c r="E28" s="30">
        <v>0</v>
      </c>
      <c r="F28" s="30">
        <v>0.6</v>
      </c>
      <c r="G28" s="30">
        <v>0.6</v>
      </c>
      <c r="H28" s="30">
        <v>17.399999999999999</v>
      </c>
      <c r="I28" s="30">
        <v>73.02000000000001</v>
      </c>
      <c r="J28" s="31">
        <v>0.15</v>
      </c>
      <c r="K28" s="31">
        <v>0</v>
      </c>
      <c r="L28" s="31">
        <v>0</v>
      </c>
      <c r="M28" s="31">
        <v>0</v>
      </c>
      <c r="N28" s="31">
        <v>13.5</v>
      </c>
      <c r="O28" s="31">
        <v>1.2</v>
      </c>
      <c r="P28" s="31">
        <v>2.7</v>
      </c>
      <c r="Q28" s="31">
        <v>0</v>
      </c>
      <c r="R28" s="31">
        <v>0</v>
      </c>
      <c r="S28" s="31">
        <v>1.2</v>
      </c>
      <c r="T28" s="31">
        <v>0.75</v>
      </c>
      <c r="U28" s="31">
        <v>39</v>
      </c>
      <c r="V28" s="31">
        <v>417</v>
      </c>
      <c r="W28" s="31">
        <v>24</v>
      </c>
      <c r="X28" s="31">
        <v>13.5</v>
      </c>
      <c r="Y28" s="31">
        <v>16.5</v>
      </c>
      <c r="Z28" s="31">
        <v>3.3</v>
      </c>
      <c r="AA28" s="31">
        <v>0</v>
      </c>
      <c r="AB28" s="31">
        <v>45</v>
      </c>
      <c r="AC28" s="31">
        <v>7.5</v>
      </c>
      <c r="AD28" s="31">
        <v>0.3</v>
      </c>
      <c r="AE28" s="31">
        <v>0.05</v>
      </c>
      <c r="AF28" s="31">
        <v>0.03</v>
      </c>
      <c r="AG28" s="31">
        <v>0.45</v>
      </c>
      <c r="AH28" s="31">
        <v>0.6</v>
      </c>
      <c r="AI28" s="31">
        <v>15</v>
      </c>
      <c r="AJ28" s="31">
        <v>0</v>
      </c>
      <c r="AK28" s="31">
        <v>18</v>
      </c>
      <c r="AL28" s="31">
        <v>19.5</v>
      </c>
      <c r="AM28" s="31">
        <v>28.5</v>
      </c>
      <c r="AN28" s="31">
        <v>27</v>
      </c>
      <c r="AO28" s="31">
        <v>4.5</v>
      </c>
      <c r="AP28" s="31">
        <v>16.5</v>
      </c>
      <c r="AQ28" s="31">
        <v>4.5</v>
      </c>
      <c r="AR28" s="31">
        <v>13.5</v>
      </c>
      <c r="AS28" s="31">
        <v>25.5</v>
      </c>
      <c r="AT28" s="31">
        <v>15</v>
      </c>
      <c r="AU28" s="31">
        <v>117</v>
      </c>
      <c r="AV28" s="31">
        <v>10.5</v>
      </c>
      <c r="AW28" s="31">
        <v>21</v>
      </c>
      <c r="AX28" s="31">
        <v>63</v>
      </c>
      <c r="AY28" s="31">
        <v>0</v>
      </c>
      <c r="AZ28" s="31">
        <v>19.5</v>
      </c>
      <c r="BA28" s="31">
        <v>24</v>
      </c>
      <c r="BB28" s="31">
        <v>9</v>
      </c>
      <c r="BC28" s="31">
        <v>7.5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129.44999999999999</v>
      </c>
      <c r="CC28" s="30">
        <v>25.2</v>
      </c>
      <c r="CE28" s="28">
        <v>7.5</v>
      </c>
      <c r="CG28" s="28">
        <v>0.66</v>
      </c>
      <c r="CH28" s="28">
        <v>0.66</v>
      </c>
      <c r="CI28" s="28">
        <v>0.66</v>
      </c>
      <c r="CJ28" s="28">
        <v>49.5</v>
      </c>
      <c r="CK28" s="28">
        <v>49.5</v>
      </c>
      <c r="CL28" s="28">
        <v>49.5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21</v>
      </c>
    </row>
    <row r="29" spans="1:96" s="36" customFormat="1" ht="11.4">
      <c r="B29" s="37" t="s">
        <v>110</v>
      </c>
      <c r="C29" s="38"/>
      <c r="D29" s="38">
        <v>1.6</v>
      </c>
      <c r="E29" s="38">
        <v>0</v>
      </c>
      <c r="F29" s="38">
        <v>0.8</v>
      </c>
      <c r="G29" s="38">
        <v>0.6</v>
      </c>
      <c r="H29" s="38">
        <v>38</v>
      </c>
      <c r="I29" s="38">
        <v>159.5</v>
      </c>
      <c r="J29" s="39">
        <v>0.15</v>
      </c>
      <c r="K29" s="39">
        <v>0</v>
      </c>
      <c r="L29" s="39">
        <v>0</v>
      </c>
      <c r="M29" s="39">
        <v>0</v>
      </c>
      <c r="N29" s="39">
        <v>33.299999999999997</v>
      </c>
      <c r="O29" s="39">
        <v>1.6</v>
      </c>
      <c r="P29" s="39">
        <v>3.1</v>
      </c>
      <c r="Q29" s="39">
        <v>0</v>
      </c>
      <c r="R29" s="39">
        <v>0</v>
      </c>
      <c r="S29" s="39">
        <v>2.2000000000000002</v>
      </c>
      <c r="T29" s="39">
        <v>1.35</v>
      </c>
      <c r="U29" s="39">
        <v>51</v>
      </c>
      <c r="V29" s="39">
        <v>657</v>
      </c>
      <c r="W29" s="39">
        <v>38</v>
      </c>
      <c r="X29" s="39">
        <v>21.5</v>
      </c>
      <c r="Y29" s="39">
        <v>30.5</v>
      </c>
      <c r="Z29" s="39">
        <v>6.1</v>
      </c>
      <c r="AA29" s="39">
        <v>0</v>
      </c>
      <c r="AB29" s="39">
        <v>45</v>
      </c>
      <c r="AC29" s="39">
        <v>7.5</v>
      </c>
      <c r="AD29" s="39">
        <v>0.5</v>
      </c>
      <c r="AE29" s="39">
        <v>7.0000000000000007E-2</v>
      </c>
      <c r="AF29" s="39">
        <v>0.05</v>
      </c>
      <c r="AG29" s="39">
        <v>0.65</v>
      </c>
      <c r="AH29" s="39">
        <v>1</v>
      </c>
      <c r="AI29" s="39">
        <v>19</v>
      </c>
      <c r="AJ29" s="39">
        <v>0.4</v>
      </c>
      <c r="AK29" s="39">
        <v>34</v>
      </c>
      <c r="AL29" s="39">
        <v>39.5</v>
      </c>
      <c r="AM29" s="39">
        <v>56.5</v>
      </c>
      <c r="AN29" s="39">
        <v>55</v>
      </c>
      <c r="AO29" s="39">
        <v>8.5</v>
      </c>
      <c r="AP29" s="39">
        <v>32.5</v>
      </c>
      <c r="AQ29" s="39">
        <v>8.5</v>
      </c>
      <c r="AR29" s="39">
        <v>27.5</v>
      </c>
      <c r="AS29" s="39">
        <v>51.5</v>
      </c>
      <c r="AT29" s="39">
        <v>31</v>
      </c>
      <c r="AU29" s="39">
        <v>233</v>
      </c>
      <c r="AV29" s="39">
        <v>20.5</v>
      </c>
      <c r="AW29" s="39">
        <v>43</v>
      </c>
      <c r="AX29" s="39">
        <v>127</v>
      </c>
      <c r="AY29" s="39">
        <v>0</v>
      </c>
      <c r="AZ29" s="39">
        <v>39.5</v>
      </c>
      <c r="BA29" s="39">
        <v>48</v>
      </c>
      <c r="BB29" s="39">
        <v>19</v>
      </c>
      <c r="BC29" s="39">
        <v>15.5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305.64999999999998</v>
      </c>
      <c r="CC29" s="38">
        <f>SUM($CC$26:$CC$28)</f>
        <v>36.432000000000002</v>
      </c>
      <c r="CD29" s="36" t="e">
        <f>$I$29/#REF!*100</f>
        <v>#REF!</v>
      </c>
      <c r="CE29" s="36">
        <v>7.5</v>
      </c>
      <c r="CG29" s="36">
        <v>4.66</v>
      </c>
      <c r="CH29" s="36">
        <v>4.66</v>
      </c>
      <c r="CI29" s="36">
        <v>4.66</v>
      </c>
      <c r="CJ29" s="36">
        <v>449.5</v>
      </c>
      <c r="CK29" s="36">
        <v>231.5</v>
      </c>
      <c r="CL29" s="36">
        <v>340.5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152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"200"</f>
        <v>200</v>
      </c>
      <c r="D32" s="34">
        <v>5.49</v>
      </c>
      <c r="E32" s="34">
        <v>2.36</v>
      </c>
      <c r="F32" s="34">
        <v>6.04</v>
      </c>
      <c r="G32" s="34">
        <v>0.76</v>
      </c>
      <c r="H32" s="34">
        <v>26.6</v>
      </c>
      <c r="I32" s="34">
        <v>181.42480868292691</v>
      </c>
      <c r="J32" s="35">
        <v>3.98</v>
      </c>
      <c r="K32" s="35">
        <v>0.11</v>
      </c>
      <c r="L32" s="35">
        <v>0</v>
      </c>
      <c r="M32" s="35">
        <v>0</v>
      </c>
      <c r="N32" s="35">
        <v>6.61</v>
      </c>
      <c r="O32" s="35">
        <v>18.95</v>
      </c>
      <c r="P32" s="35">
        <v>1.03</v>
      </c>
      <c r="Q32" s="35">
        <v>0</v>
      </c>
      <c r="R32" s="35">
        <v>0</v>
      </c>
      <c r="S32" s="35">
        <v>0.08</v>
      </c>
      <c r="T32" s="35">
        <v>1.68</v>
      </c>
      <c r="U32" s="35">
        <v>345.2</v>
      </c>
      <c r="V32" s="35">
        <v>154.16999999999999</v>
      </c>
      <c r="W32" s="35">
        <v>94.86</v>
      </c>
      <c r="X32" s="35">
        <v>25.86</v>
      </c>
      <c r="Y32" s="35">
        <v>112.85</v>
      </c>
      <c r="Z32" s="35">
        <v>0.67</v>
      </c>
      <c r="AA32" s="35">
        <v>21.31</v>
      </c>
      <c r="AB32" s="35">
        <v>21.23</v>
      </c>
      <c r="AC32" s="35">
        <v>40.14</v>
      </c>
      <c r="AD32" s="35">
        <v>0.28999999999999998</v>
      </c>
      <c r="AE32" s="35">
        <v>0.09</v>
      </c>
      <c r="AF32" s="35">
        <v>0.11</v>
      </c>
      <c r="AG32" s="35">
        <v>0.43</v>
      </c>
      <c r="AH32" s="35">
        <v>1.91</v>
      </c>
      <c r="AI32" s="35">
        <v>0.42</v>
      </c>
      <c r="AJ32" s="35">
        <v>0</v>
      </c>
      <c r="AK32" s="35">
        <v>265.98</v>
      </c>
      <c r="AL32" s="35">
        <v>252.58</v>
      </c>
      <c r="AM32" s="35">
        <v>583.76</v>
      </c>
      <c r="AN32" s="35">
        <v>250.59</v>
      </c>
      <c r="AO32" s="35">
        <v>128.19999999999999</v>
      </c>
      <c r="AP32" s="35">
        <v>208.81</v>
      </c>
      <c r="AQ32" s="35">
        <v>79.73</v>
      </c>
      <c r="AR32" s="35">
        <v>279.01</v>
      </c>
      <c r="AS32" s="35">
        <v>237.17</v>
      </c>
      <c r="AT32" s="35">
        <v>132.16</v>
      </c>
      <c r="AU32" s="35">
        <v>164.7</v>
      </c>
      <c r="AV32" s="35">
        <v>72.98</v>
      </c>
      <c r="AW32" s="35">
        <v>97.3</v>
      </c>
      <c r="AX32" s="35">
        <v>774.65</v>
      </c>
      <c r="AY32" s="35">
        <v>0</v>
      </c>
      <c r="AZ32" s="35">
        <v>268.08</v>
      </c>
      <c r="BA32" s="35">
        <v>190.65</v>
      </c>
      <c r="BB32" s="35">
        <v>245.95</v>
      </c>
      <c r="BC32" s="35">
        <v>77.84</v>
      </c>
      <c r="BD32" s="35">
        <v>0.12</v>
      </c>
      <c r="BE32" s="35">
        <v>0.05</v>
      </c>
      <c r="BF32" s="35">
        <v>0.03</v>
      </c>
      <c r="BG32" s="35">
        <v>0.06</v>
      </c>
      <c r="BH32" s="35">
        <v>7.0000000000000007E-2</v>
      </c>
      <c r="BI32" s="35">
        <v>0.34</v>
      </c>
      <c r="BJ32" s="35">
        <v>0</v>
      </c>
      <c r="BK32" s="35">
        <v>0.99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0.86</v>
      </c>
      <c r="BT32" s="35">
        <v>0</v>
      </c>
      <c r="BU32" s="35">
        <v>0</v>
      </c>
      <c r="BV32" s="35">
        <v>0.4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176.36</v>
      </c>
      <c r="CC32" s="34">
        <v>19.817447999999999</v>
      </c>
      <c r="CE32" s="32">
        <v>24.85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2.93</v>
      </c>
      <c r="CQ32" s="32">
        <v>0.78</v>
      </c>
      <c r="CR32" s="32">
        <v>12.010540000000001</v>
      </c>
    </row>
    <row r="33" spans="1:96" s="32" customFormat="1">
      <c r="A33" s="32" t="str">
        <f>"726/1"</f>
        <v>726/1</v>
      </c>
      <c r="B33" s="33" t="s">
        <v>94</v>
      </c>
      <c r="C33" s="34" t="str">
        <f>"120"</f>
        <v>120</v>
      </c>
      <c r="D33" s="34">
        <v>15.53</v>
      </c>
      <c r="E33" s="34">
        <v>0.08</v>
      </c>
      <c r="F33" s="34">
        <v>8.2799999999999994</v>
      </c>
      <c r="G33" s="34">
        <v>3.6</v>
      </c>
      <c r="H33" s="34">
        <v>83.87</v>
      </c>
      <c r="I33" s="34">
        <v>465.48802000000006</v>
      </c>
      <c r="J33" s="35">
        <v>5.31</v>
      </c>
      <c r="K33" s="35">
        <v>0.22</v>
      </c>
      <c r="L33" s="35">
        <v>0</v>
      </c>
      <c r="M33" s="35">
        <v>0</v>
      </c>
      <c r="N33" s="35">
        <v>29.27</v>
      </c>
      <c r="O33" s="35">
        <v>51.11</v>
      </c>
      <c r="P33" s="35">
        <v>3.49</v>
      </c>
      <c r="Q33" s="35">
        <v>0</v>
      </c>
      <c r="R33" s="35">
        <v>0</v>
      </c>
      <c r="S33" s="35">
        <v>0.36</v>
      </c>
      <c r="T33" s="35">
        <v>2.06</v>
      </c>
      <c r="U33" s="35">
        <v>516.29999999999995</v>
      </c>
      <c r="V33" s="35">
        <v>140.97999999999999</v>
      </c>
      <c r="W33" s="35">
        <v>25.34</v>
      </c>
      <c r="X33" s="35">
        <v>34.450000000000003</v>
      </c>
      <c r="Y33" s="35">
        <v>91.35</v>
      </c>
      <c r="Z33" s="35">
        <v>2.11</v>
      </c>
      <c r="AA33" s="35">
        <v>24</v>
      </c>
      <c r="AB33" s="35">
        <v>24</v>
      </c>
      <c r="AC33" s="35">
        <v>45</v>
      </c>
      <c r="AD33" s="35">
        <v>2.14</v>
      </c>
      <c r="AE33" s="35">
        <v>0.14000000000000001</v>
      </c>
      <c r="AF33" s="35">
        <v>0.06</v>
      </c>
      <c r="AG33" s="35">
        <v>1.54</v>
      </c>
      <c r="AH33" s="35">
        <v>3.62</v>
      </c>
      <c r="AI33" s="35">
        <v>0</v>
      </c>
      <c r="AJ33" s="35">
        <v>0</v>
      </c>
      <c r="AK33" s="35">
        <v>423.56</v>
      </c>
      <c r="AL33" s="35">
        <v>439.26</v>
      </c>
      <c r="AM33" s="35">
        <v>673.79</v>
      </c>
      <c r="AN33" s="35">
        <v>228.7</v>
      </c>
      <c r="AO33" s="35">
        <v>133.57</v>
      </c>
      <c r="AP33" s="35">
        <v>268.37</v>
      </c>
      <c r="AQ33" s="35">
        <v>103.31</v>
      </c>
      <c r="AR33" s="35">
        <v>477.71</v>
      </c>
      <c r="AS33" s="35">
        <v>297.79000000000002</v>
      </c>
      <c r="AT33" s="35">
        <v>411.91</v>
      </c>
      <c r="AU33" s="35">
        <v>344.89</v>
      </c>
      <c r="AV33" s="35">
        <v>184.9</v>
      </c>
      <c r="AW33" s="35">
        <v>318.10000000000002</v>
      </c>
      <c r="AX33" s="35">
        <v>2635.95</v>
      </c>
      <c r="AY33" s="35">
        <v>0</v>
      </c>
      <c r="AZ33" s="35">
        <v>858.41</v>
      </c>
      <c r="BA33" s="35">
        <v>378.44</v>
      </c>
      <c r="BB33" s="35">
        <v>254.36</v>
      </c>
      <c r="BC33" s="35">
        <v>196.08</v>
      </c>
      <c r="BD33" s="35">
        <v>0.24</v>
      </c>
      <c r="BE33" s="35">
        <v>0.11</v>
      </c>
      <c r="BF33" s="35">
        <v>0.06</v>
      </c>
      <c r="BG33" s="35">
        <v>0.13</v>
      </c>
      <c r="BH33" s="35">
        <v>0.16</v>
      </c>
      <c r="BI33" s="35">
        <v>0.72</v>
      </c>
      <c r="BJ33" s="35">
        <v>0</v>
      </c>
      <c r="BK33" s="35">
        <v>2.29</v>
      </c>
      <c r="BL33" s="35">
        <v>0</v>
      </c>
      <c r="BM33" s="35">
        <v>0.76</v>
      </c>
      <c r="BN33" s="35">
        <v>0.01</v>
      </c>
      <c r="BO33" s="35">
        <v>0</v>
      </c>
      <c r="BP33" s="35">
        <v>0</v>
      </c>
      <c r="BQ33" s="35">
        <v>0.14000000000000001</v>
      </c>
      <c r="BR33" s="35">
        <v>0.21</v>
      </c>
      <c r="BS33" s="35">
        <v>2.82</v>
      </c>
      <c r="BT33" s="35">
        <v>0</v>
      </c>
      <c r="BU33" s="35">
        <v>0</v>
      </c>
      <c r="BV33" s="35">
        <v>1.1499999999999999</v>
      </c>
      <c r="BW33" s="35">
        <v>0.03</v>
      </c>
      <c r="BX33" s="35">
        <v>0</v>
      </c>
      <c r="BY33" s="35">
        <v>0</v>
      </c>
      <c r="BZ33" s="35">
        <v>0</v>
      </c>
      <c r="CA33" s="35">
        <v>0</v>
      </c>
      <c r="CB33" s="35">
        <v>67.540000000000006</v>
      </c>
      <c r="CC33" s="34">
        <v>47.658329999999999</v>
      </c>
      <c r="CE33" s="32">
        <v>28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28.883800000000001</v>
      </c>
    </row>
    <row r="34" spans="1:96" s="32" customFormat="1">
      <c r="A34" s="32" t="str">
        <f>"2"</f>
        <v>2</v>
      </c>
      <c r="B34" s="33" t="s">
        <v>95</v>
      </c>
      <c r="C34" s="34" t="str">
        <f>"30"</f>
        <v>30</v>
      </c>
      <c r="D34" s="34">
        <v>1.98</v>
      </c>
      <c r="E34" s="34">
        <v>0</v>
      </c>
      <c r="F34" s="34">
        <v>0.2</v>
      </c>
      <c r="G34" s="34">
        <v>0.2</v>
      </c>
      <c r="H34" s="34">
        <v>14.07</v>
      </c>
      <c r="I34" s="34">
        <v>67.170299999999997</v>
      </c>
      <c r="J34" s="35">
        <v>0</v>
      </c>
      <c r="K34" s="35">
        <v>0</v>
      </c>
      <c r="L34" s="35">
        <v>0</v>
      </c>
      <c r="M34" s="35">
        <v>0</v>
      </c>
      <c r="N34" s="35">
        <v>0.33</v>
      </c>
      <c r="O34" s="35">
        <v>13.68</v>
      </c>
      <c r="P34" s="35">
        <v>0.06</v>
      </c>
      <c r="Q34" s="35">
        <v>0</v>
      </c>
      <c r="R34" s="35">
        <v>0</v>
      </c>
      <c r="S34" s="35">
        <v>0</v>
      </c>
      <c r="T34" s="35">
        <v>0.54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95.79</v>
      </c>
      <c r="AL34" s="35">
        <v>99.7</v>
      </c>
      <c r="AM34" s="35">
        <v>152.69</v>
      </c>
      <c r="AN34" s="35">
        <v>50.63</v>
      </c>
      <c r="AO34" s="35">
        <v>30.02</v>
      </c>
      <c r="AP34" s="35">
        <v>60.03</v>
      </c>
      <c r="AQ34" s="35">
        <v>22.71</v>
      </c>
      <c r="AR34" s="35">
        <v>108.58</v>
      </c>
      <c r="AS34" s="35">
        <v>67.34</v>
      </c>
      <c r="AT34" s="35">
        <v>93.96</v>
      </c>
      <c r="AU34" s="35">
        <v>77.52</v>
      </c>
      <c r="AV34" s="35">
        <v>40.72</v>
      </c>
      <c r="AW34" s="35">
        <v>72.040000000000006</v>
      </c>
      <c r="AX34" s="35">
        <v>602.39</v>
      </c>
      <c r="AY34" s="35">
        <v>0</v>
      </c>
      <c r="AZ34" s="35">
        <v>196.27</v>
      </c>
      <c r="BA34" s="35">
        <v>85.35</v>
      </c>
      <c r="BB34" s="35">
        <v>56.64</v>
      </c>
      <c r="BC34" s="35">
        <v>44.89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0.08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11.73</v>
      </c>
      <c r="CC34" s="34">
        <v>1.9022399999999999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1.5851999999999999</v>
      </c>
    </row>
    <row r="35" spans="1:96" s="28" customFormat="1">
      <c r="A35" s="28" t="str">
        <f>"27/10"</f>
        <v>27/10</v>
      </c>
      <c r="B35" s="29" t="s">
        <v>96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1.1286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0.68400000000000005</v>
      </c>
    </row>
    <row r="36" spans="1:96" s="36" customFormat="1" ht="11.4">
      <c r="B36" s="37" t="s">
        <v>112</v>
      </c>
      <c r="C36" s="38"/>
      <c r="D36" s="38">
        <v>23.1</v>
      </c>
      <c r="E36" s="38">
        <v>2.44</v>
      </c>
      <c r="F36" s="38">
        <v>14.54</v>
      </c>
      <c r="G36" s="38">
        <v>4.59</v>
      </c>
      <c r="H36" s="38">
        <v>130.47999999999999</v>
      </c>
      <c r="I36" s="38">
        <v>737.18</v>
      </c>
      <c r="J36" s="39">
        <v>9.2899999999999991</v>
      </c>
      <c r="K36" s="39">
        <v>0.33</v>
      </c>
      <c r="L36" s="39">
        <v>0</v>
      </c>
      <c r="M36" s="39">
        <v>0</v>
      </c>
      <c r="N36" s="39">
        <v>42.11</v>
      </c>
      <c r="O36" s="39">
        <v>83.74</v>
      </c>
      <c r="P36" s="39">
        <v>4.6399999999999997</v>
      </c>
      <c r="Q36" s="39">
        <v>0</v>
      </c>
      <c r="R36" s="39">
        <v>0</v>
      </c>
      <c r="S36" s="39">
        <v>0.44</v>
      </c>
      <c r="T36" s="39">
        <v>4.32</v>
      </c>
      <c r="U36" s="39">
        <v>861.56</v>
      </c>
      <c r="V36" s="39">
        <v>295.32</v>
      </c>
      <c r="W36" s="39">
        <v>120.38</v>
      </c>
      <c r="X36" s="39">
        <v>60.31</v>
      </c>
      <c r="Y36" s="39">
        <v>204.2</v>
      </c>
      <c r="Z36" s="39">
        <v>2.79</v>
      </c>
      <c r="AA36" s="39">
        <v>45.31</v>
      </c>
      <c r="AB36" s="39">
        <v>45.23</v>
      </c>
      <c r="AC36" s="39">
        <v>85.14</v>
      </c>
      <c r="AD36" s="39">
        <v>2.4300000000000002</v>
      </c>
      <c r="AE36" s="39">
        <v>0.23</v>
      </c>
      <c r="AF36" s="39">
        <v>0.17</v>
      </c>
      <c r="AG36" s="39">
        <v>1.98</v>
      </c>
      <c r="AH36" s="39">
        <v>5.53</v>
      </c>
      <c r="AI36" s="39">
        <v>0.42</v>
      </c>
      <c r="AJ36" s="39">
        <v>0</v>
      </c>
      <c r="AK36" s="39">
        <v>785.33</v>
      </c>
      <c r="AL36" s="39">
        <v>791.54</v>
      </c>
      <c r="AM36" s="39">
        <v>1410.24</v>
      </c>
      <c r="AN36" s="39">
        <v>529.92999999999995</v>
      </c>
      <c r="AO36" s="39">
        <v>291.79000000000002</v>
      </c>
      <c r="AP36" s="39">
        <v>537.21</v>
      </c>
      <c r="AQ36" s="39">
        <v>205.74</v>
      </c>
      <c r="AR36" s="39">
        <v>865.29</v>
      </c>
      <c r="AS36" s="39">
        <v>602.29999999999995</v>
      </c>
      <c r="AT36" s="39">
        <v>638.03</v>
      </c>
      <c r="AU36" s="39">
        <v>587.1</v>
      </c>
      <c r="AV36" s="39">
        <v>298.58999999999997</v>
      </c>
      <c r="AW36" s="39">
        <v>487.43</v>
      </c>
      <c r="AX36" s="39">
        <v>4012.99</v>
      </c>
      <c r="AY36" s="39">
        <v>0</v>
      </c>
      <c r="AZ36" s="39">
        <v>1322.76</v>
      </c>
      <c r="BA36" s="39">
        <v>654.44000000000005</v>
      </c>
      <c r="BB36" s="39">
        <v>556.95000000000005</v>
      </c>
      <c r="BC36" s="39">
        <v>318.82</v>
      </c>
      <c r="BD36" s="39">
        <v>0.35</v>
      </c>
      <c r="BE36" s="39">
        <v>0.16</v>
      </c>
      <c r="BF36" s="39">
        <v>0.09</v>
      </c>
      <c r="BG36" s="39">
        <v>0.2</v>
      </c>
      <c r="BH36" s="39">
        <v>0.24</v>
      </c>
      <c r="BI36" s="39">
        <v>1.06</v>
      </c>
      <c r="BJ36" s="39">
        <v>0</v>
      </c>
      <c r="BK36" s="39">
        <v>3.3</v>
      </c>
      <c r="BL36" s="39">
        <v>0</v>
      </c>
      <c r="BM36" s="39">
        <v>1.06</v>
      </c>
      <c r="BN36" s="39">
        <v>0.01</v>
      </c>
      <c r="BO36" s="39">
        <v>0</v>
      </c>
      <c r="BP36" s="39">
        <v>0</v>
      </c>
      <c r="BQ36" s="39">
        <v>0.2</v>
      </c>
      <c r="BR36" s="39">
        <v>0.32</v>
      </c>
      <c r="BS36" s="39">
        <v>3.7</v>
      </c>
      <c r="BT36" s="39">
        <v>0</v>
      </c>
      <c r="BU36" s="39">
        <v>0</v>
      </c>
      <c r="BV36" s="39">
        <v>1.63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455.67</v>
      </c>
      <c r="CC36" s="38">
        <f>SUM($CC$31:$CC$35)</f>
        <v>70.506618000000003</v>
      </c>
      <c r="CD36" s="36" t="e">
        <f>$I$36/#REF!*100</f>
        <v>#REF!</v>
      </c>
      <c r="CE36" s="36">
        <v>52.85</v>
      </c>
      <c r="CG36" s="36">
        <v>34.14</v>
      </c>
      <c r="CH36" s="36">
        <v>17.329999999999998</v>
      </c>
      <c r="CI36" s="36">
        <v>25.73</v>
      </c>
      <c r="CJ36" s="36">
        <v>3055.67</v>
      </c>
      <c r="CK36" s="36">
        <v>1309.27</v>
      </c>
      <c r="CL36" s="36">
        <v>2182.4699999999998</v>
      </c>
      <c r="CM36" s="36">
        <v>27.89</v>
      </c>
      <c r="CN36" s="36">
        <v>23.29</v>
      </c>
      <c r="CO36" s="36">
        <v>25.59</v>
      </c>
      <c r="CP36" s="36">
        <v>8.93</v>
      </c>
      <c r="CQ36" s="36">
        <v>0.78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"100"</f>
        <v>100</v>
      </c>
      <c r="D38" s="34">
        <v>1.02</v>
      </c>
      <c r="E38" s="34">
        <v>0</v>
      </c>
      <c r="F38" s="34">
        <v>6.01</v>
      </c>
      <c r="G38" s="34">
        <v>6.01</v>
      </c>
      <c r="H38" s="34">
        <v>11.7</v>
      </c>
      <c r="I38" s="34">
        <v>100.11562399999998</v>
      </c>
      <c r="J38" s="35">
        <v>0.77</v>
      </c>
      <c r="K38" s="35">
        <v>3.9</v>
      </c>
      <c r="L38" s="35">
        <v>0</v>
      </c>
      <c r="M38" s="35">
        <v>0</v>
      </c>
      <c r="N38" s="35">
        <v>9.36</v>
      </c>
      <c r="O38" s="35">
        <v>0.28000000000000003</v>
      </c>
      <c r="P38" s="35">
        <v>2.06</v>
      </c>
      <c r="Q38" s="35">
        <v>0</v>
      </c>
      <c r="R38" s="35">
        <v>0</v>
      </c>
      <c r="S38" s="35">
        <v>0.35</v>
      </c>
      <c r="T38" s="35">
        <v>0.82</v>
      </c>
      <c r="U38" s="35">
        <v>19.8</v>
      </c>
      <c r="V38" s="35">
        <v>193.4</v>
      </c>
      <c r="W38" s="35">
        <v>22.6</v>
      </c>
      <c r="X38" s="35">
        <v>29.43</v>
      </c>
      <c r="Y38" s="35">
        <v>42.38</v>
      </c>
      <c r="Z38" s="35">
        <v>0.89</v>
      </c>
      <c r="AA38" s="35">
        <v>0</v>
      </c>
      <c r="AB38" s="35">
        <v>8825</v>
      </c>
      <c r="AC38" s="35">
        <v>1500.85</v>
      </c>
      <c r="AD38" s="35">
        <v>2.97</v>
      </c>
      <c r="AE38" s="35">
        <v>0.05</v>
      </c>
      <c r="AF38" s="35">
        <v>0.05</v>
      </c>
      <c r="AG38" s="35">
        <v>0.78</v>
      </c>
      <c r="AH38" s="35">
        <v>0.89</v>
      </c>
      <c r="AI38" s="35">
        <v>5.34</v>
      </c>
      <c r="AJ38" s="35">
        <v>0</v>
      </c>
      <c r="AK38" s="35">
        <v>33.6</v>
      </c>
      <c r="AL38" s="35">
        <v>27.89</v>
      </c>
      <c r="AM38" s="35">
        <v>35.51</v>
      </c>
      <c r="AN38" s="35">
        <v>30.93</v>
      </c>
      <c r="AO38" s="35">
        <v>7.11</v>
      </c>
      <c r="AP38" s="35">
        <v>25.35</v>
      </c>
      <c r="AQ38" s="35">
        <v>6.38</v>
      </c>
      <c r="AR38" s="35">
        <v>24.28</v>
      </c>
      <c r="AS38" s="35">
        <v>38.11</v>
      </c>
      <c r="AT38" s="35">
        <v>31.8</v>
      </c>
      <c r="AU38" s="35">
        <v>112.22</v>
      </c>
      <c r="AV38" s="35">
        <v>11.46</v>
      </c>
      <c r="AW38" s="35">
        <v>23.65</v>
      </c>
      <c r="AX38" s="35">
        <v>179.72</v>
      </c>
      <c r="AY38" s="35">
        <v>0</v>
      </c>
      <c r="AZ38" s="35">
        <v>24.22</v>
      </c>
      <c r="BA38" s="35">
        <v>26.92</v>
      </c>
      <c r="BB38" s="35">
        <v>14.23</v>
      </c>
      <c r="BC38" s="35">
        <v>9.65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80.680000000000007</v>
      </c>
      <c r="CC38" s="34">
        <v>13.371074999999999</v>
      </c>
      <c r="CE38" s="32">
        <v>1470.83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3</v>
      </c>
      <c r="CQ38" s="32">
        <v>0</v>
      </c>
      <c r="CR38" s="32">
        <v>9.0314999999999994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17.735804999999999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10.748972999999999</v>
      </c>
    </row>
    <row r="40" spans="1:96" s="32" customFormat="1">
      <c r="A40" s="32" t="str">
        <f>"46/3"</f>
        <v>46/3</v>
      </c>
      <c r="B40" s="33" t="s">
        <v>101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11.27322</v>
      </c>
      <c r="CE40" s="32">
        <v>12.6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1.17</v>
      </c>
      <c r="CR40" s="32">
        <v>6.832255</v>
      </c>
    </row>
    <row r="41" spans="1:96" s="32" customFormat="1">
      <c r="A41" s="32" t="str">
        <f>"487/2"</f>
        <v>487/2</v>
      </c>
      <c r="B41" s="33" t="s">
        <v>102</v>
      </c>
      <c r="C41" s="34" t="str">
        <f>"100"</f>
        <v>100</v>
      </c>
      <c r="D41" s="34">
        <v>25.68</v>
      </c>
      <c r="E41" s="34">
        <v>24.57</v>
      </c>
      <c r="F41" s="34">
        <v>22.85</v>
      </c>
      <c r="G41" s="34">
        <v>1.58</v>
      </c>
      <c r="H41" s="34">
        <v>6.89</v>
      </c>
      <c r="I41" s="34">
        <v>335.86828500000007</v>
      </c>
      <c r="J41" s="35">
        <v>7.32</v>
      </c>
      <c r="K41" s="35">
        <v>1.3</v>
      </c>
      <c r="L41" s="35">
        <v>0</v>
      </c>
      <c r="M41" s="35">
        <v>0</v>
      </c>
      <c r="N41" s="35">
        <v>1.1100000000000001</v>
      </c>
      <c r="O41" s="35">
        <v>5.32</v>
      </c>
      <c r="P41" s="35">
        <v>0.46</v>
      </c>
      <c r="Q41" s="35">
        <v>0</v>
      </c>
      <c r="R41" s="35">
        <v>0</v>
      </c>
      <c r="S41" s="35">
        <v>0.19</v>
      </c>
      <c r="T41" s="35">
        <v>2</v>
      </c>
      <c r="U41" s="35">
        <v>206.35</v>
      </c>
      <c r="V41" s="35">
        <v>191.3</v>
      </c>
      <c r="W41" s="35">
        <v>27.25</v>
      </c>
      <c r="X41" s="35">
        <v>25.06</v>
      </c>
      <c r="Y41" s="35">
        <v>184.73</v>
      </c>
      <c r="Z41" s="35">
        <v>2.23</v>
      </c>
      <c r="AA41" s="35">
        <v>55</v>
      </c>
      <c r="AB41" s="35">
        <v>89</v>
      </c>
      <c r="AC41" s="35">
        <v>125.35</v>
      </c>
      <c r="AD41" s="35">
        <v>1.84</v>
      </c>
      <c r="AE41" s="35">
        <v>7.0000000000000007E-2</v>
      </c>
      <c r="AF41" s="35">
        <v>0.15</v>
      </c>
      <c r="AG41" s="35">
        <v>9.4499999999999993</v>
      </c>
      <c r="AH41" s="35">
        <v>19.239999999999998</v>
      </c>
      <c r="AI41" s="35">
        <v>1.37</v>
      </c>
      <c r="AJ41" s="35">
        <v>0</v>
      </c>
      <c r="AK41" s="35">
        <v>1382.4</v>
      </c>
      <c r="AL41" s="35">
        <v>1507.95</v>
      </c>
      <c r="AM41" s="35">
        <v>2187</v>
      </c>
      <c r="AN41" s="35">
        <v>2666.25</v>
      </c>
      <c r="AO41" s="35">
        <v>666.9</v>
      </c>
      <c r="AP41" s="35">
        <v>1263.5999999999999</v>
      </c>
      <c r="AQ41" s="35">
        <v>0</v>
      </c>
      <c r="AR41" s="35">
        <v>1258.2</v>
      </c>
      <c r="AS41" s="35">
        <v>0</v>
      </c>
      <c r="AT41" s="35">
        <v>0</v>
      </c>
      <c r="AU41" s="35">
        <v>0</v>
      </c>
      <c r="AV41" s="35">
        <v>670.95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865.35</v>
      </c>
      <c r="BC41" s="35">
        <v>302.39999999999998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0.09</v>
      </c>
      <c r="BL41" s="35">
        <v>0</v>
      </c>
      <c r="BM41" s="35">
        <v>0.06</v>
      </c>
      <c r="BN41" s="35">
        <v>0</v>
      </c>
      <c r="BO41" s="35">
        <v>0.01</v>
      </c>
      <c r="BP41" s="35">
        <v>0</v>
      </c>
      <c r="BQ41" s="35">
        <v>0</v>
      </c>
      <c r="BR41" s="35">
        <v>0</v>
      </c>
      <c r="BS41" s="35">
        <v>0.36</v>
      </c>
      <c r="BT41" s="35">
        <v>0</v>
      </c>
      <c r="BU41" s="35">
        <v>0</v>
      </c>
      <c r="BV41" s="35">
        <v>0.89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101.72</v>
      </c>
      <c r="CC41" s="34">
        <v>61.460692999999999</v>
      </c>
      <c r="CE41" s="32">
        <v>69.83</v>
      </c>
      <c r="CG41" s="32">
        <v>31.18</v>
      </c>
      <c r="CH41" s="32">
        <v>14.43</v>
      </c>
      <c r="CI41" s="32">
        <v>22.8</v>
      </c>
      <c r="CJ41" s="32">
        <v>4861.67</v>
      </c>
      <c r="CK41" s="32">
        <v>3106.67</v>
      </c>
      <c r="CL41" s="32">
        <v>3984.17</v>
      </c>
      <c r="CM41" s="32">
        <v>31.44</v>
      </c>
      <c r="CN41" s="32">
        <v>23.03</v>
      </c>
      <c r="CO41" s="32">
        <v>27.23</v>
      </c>
      <c r="CP41" s="32">
        <v>0</v>
      </c>
      <c r="CQ41" s="32">
        <v>0.5</v>
      </c>
      <c r="CR41" s="32">
        <v>37.248905000000001</v>
      </c>
    </row>
    <row r="42" spans="1:96" s="32" customFormat="1">
      <c r="A42" s="32" t="str">
        <f>"601"</f>
        <v>601</v>
      </c>
      <c r="B42" s="33" t="s">
        <v>103</v>
      </c>
      <c r="C42" s="34" t="str">
        <f>"20"</f>
        <v>20</v>
      </c>
      <c r="D42" s="34">
        <v>0.28999999999999998</v>
      </c>
      <c r="E42" s="34">
        <v>0</v>
      </c>
      <c r="F42" s="34">
        <v>0.6</v>
      </c>
      <c r="G42" s="34">
        <v>0.02</v>
      </c>
      <c r="H42" s="34">
        <v>1.1599999999999999</v>
      </c>
      <c r="I42" s="34">
        <v>11.233095985</v>
      </c>
      <c r="J42" s="35">
        <v>0.45</v>
      </c>
      <c r="K42" s="35">
        <v>0</v>
      </c>
      <c r="L42" s="35">
        <v>0</v>
      </c>
      <c r="M42" s="35">
        <v>0</v>
      </c>
      <c r="N42" s="35">
        <v>0.26</v>
      </c>
      <c r="O42" s="35">
        <v>0.85</v>
      </c>
      <c r="P42" s="35">
        <v>0.05</v>
      </c>
      <c r="Q42" s="35">
        <v>0</v>
      </c>
      <c r="R42" s="35">
        <v>0</v>
      </c>
      <c r="S42" s="35">
        <v>0.05</v>
      </c>
      <c r="T42" s="35">
        <v>0.38</v>
      </c>
      <c r="U42" s="35">
        <v>131.16999999999999</v>
      </c>
      <c r="V42" s="35">
        <v>10.56</v>
      </c>
      <c r="W42" s="35">
        <v>4.8</v>
      </c>
      <c r="X42" s="35">
        <v>0.85</v>
      </c>
      <c r="Y42" s="35">
        <v>3.86</v>
      </c>
      <c r="Z42" s="35">
        <v>0.04</v>
      </c>
      <c r="AA42" s="35">
        <v>1.8</v>
      </c>
      <c r="AB42" s="35">
        <v>9.92</v>
      </c>
      <c r="AC42" s="35">
        <v>7.15</v>
      </c>
      <c r="AD42" s="35">
        <v>0.04</v>
      </c>
      <c r="AE42" s="35">
        <v>0</v>
      </c>
      <c r="AF42" s="35">
        <v>0</v>
      </c>
      <c r="AG42" s="35">
        <v>0.02</v>
      </c>
      <c r="AH42" s="35">
        <v>0.09</v>
      </c>
      <c r="AI42" s="35">
        <v>0.11</v>
      </c>
      <c r="AJ42" s="35">
        <v>0</v>
      </c>
      <c r="AK42" s="35">
        <v>6.24</v>
      </c>
      <c r="AL42" s="35">
        <v>5.7</v>
      </c>
      <c r="AM42" s="35">
        <v>10.68</v>
      </c>
      <c r="AN42" s="35">
        <v>3.31</v>
      </c>
      <c r="AO42" s="35">
        <v>2.0299999999999998</v>
      </c>
      <c r="AP42" s="35">
        <v>4.12</v>
      </c>
      <c r="AQ42" s="35">
        <v>1.33</v>
      </c>
      <c r="AR42" s="35">
        <v>6.63</v>
      </c>
      <c r="AS42" s="35">
        <v>4.37</v>
      </c>
      <c r="AT42" s="35">
        <v>5.3</v>
      </c>
      <c r="AU42" s="35">
        <v>4.51</v>
      </c>
      <c r="AV42" s="35">
        <v>2.65</v>
      </c>
      <c r="AW42" s="35">
        <v>4.6399999999999997</v>
      </c>
      <c r="AX42" s="35">
        <v>40.82</v>
      </c>
      <c r="AY42" s="35">
        <v>0</v>
      </c>
      <c r="AZ42" s="35">
        <v>12.86</v>
      </c>
      <c r="BA42" s="35">
        <v>6.63</v>
      </c>
      <c r="BB42" s="35">
        <v>3.31</v>
      </c>
      <c r="BC42" s="35">
        <v>2.65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19.510000000000002</v>
      </c>
      <c r="CC42" s="34">
        <v>2.0964019999999999</v>
      </c>
      <c r="CE42" s="32">
        <v>3.45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0.33</v>
      </c>
      <c r="CR42" s="32">
        <v>1.2705470000000001</v>
      </c>
    </row>
    <row r="43" spans="1:96" s="32" customFormat="1">
      <c r="A43" s="32" t="str">
        <f>"2"</f>
        <v>2</v>
      </c>
      <c r="B43" s="33" t="s">
        <v>95</v>
      </c>
      <c r="C43" s="34" t="str">
        <f>"23,3"</f>
        <v>23,3</v>
      </c>
      <c r="D43" s="34">
        <v>1.54</v>
      </c>
      <c r="E43" s="34">
        <v>0</v>
      </c>
      <c r="F43" s="34">
        <v>0.15</v>
      </c>
      <c r="G43" s="34">
        <v>0.15</v>
      </c>
      <c r="H43" s="34">
        <v>10.93</v>
      </c>
      <c r="I43" s="34">
        <v>52.168932999999988</v>
      </c>
      <c r="J43" s="35">
        <v>0</v>
      </c>
      <c r="K43" s="35">
        <v>0</v>
      </c>
      <c r="L43" s="35">
        <v>0</v>
      </c>
      <c r="M43" s="35">
        <v>0</v>
      </c>
      <c r="N43" s="35">
        <v>0.26</v>
      </c>
      <c r="O43" s="35">
        <v>10.62</v>
      </c>
      <c r="P43" s="35">
        <v>0.05</v>
      </c>
      <c r="Q43" s="35">
        <v>0</v>
      </c>
      <c r="R43" s="35">
        <v>0</v>
      </c>
      <c r="S43" s="35">
        <v>0</v>
      </c>
      <c r="T43" s="35">
        <v>0.42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74.39</v>
      </c>
      <c r="AL43" s="35">
        <v>77.44</v>
      </c>
      <c r="AM43" s="35">
        <v>118.59</v>
      </c>
      <c r="AN43" s="35">
        <v>39.33</v>
      </c>
      <c r="AO43" s="35">
        <v>23.31</v>
      </c>
      <c r="AP43" s="35">
        <v>46.62</v>
      </c>
      <c r="AQ43" s="35">
        <v>17.64</v>
      </c>
      <c r="AR43" s="35">
        <v>84.33</v>
      </c>
      <c r="AS43" s="35">
        <v>52.3</v>
      </c>
      <c r="AT43" s="35">
        <v>72.98</v>
      </c>
      <c r="AU43" s="35">
        <v>60.2</v>
      </c>
      <c r="AV43" s="35">
        <v>31.62</v>
      </c>
      <c r="AW43" s="35">
        <v>55.95</v>
      </c>
      <c r="AX43" s="35">
        <v>467.85</v>
      </c>
      <c r="AY43" s="35">
        <v>0</v>
      </c>
      <c r="AZ43" s="35">
        <v>152.44</v>
      </c>
      <c r="BA43" s="35">
        <v>66.290000000000006</v>
      </c>
      <c r="BB43" s="35">
        <v>43.99</v>
      </c>
      <c r="BC43" s="35">
        <v>34.869999999999997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9.11</v>
      </c>
      <c r="CC43" s="34">
        <v>1.477406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1.2311719999999999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1.3080000000000001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1.0900000000000001</v>
      </c>
    </row>
    <row r="45" spans="1:96" s="28" customFormat="1">
      <c r="A45" s="28" t="str">
        <f>"6/10"</f>
        <v>6/10</v>
      </c>
      <c r="B45" s="29" t="s">
        <v>105</v>
      </c>
      <c r="C45" s="30" t="str">
        <f>"200"</f>
        <v>200</v>
      </c>
      <c r="D45" s="30">
        <v>1.27</v>
      </c>
      <c r="E45" s="30">
        <v>0</v>
      </c>
      <c r="F45" s="30">
        <v>7.0000000000000007E-2</v>
      </c>
      <c r="G45" s="30">
        <v>7.0000000000000007E-2</v>
      </c>
      <c r="H45" s="30">
        <v>23.59</v>
      </c>
      <c r="I45" s="30">
        <v>89.057614000000015</v>
      </c>
      <c r="J45" s="31">
        <v>0.03</v>
      </c>
      <c r="K45" s="31">
        <v>0</v>
      </c>
      <c r="L45" s="31">
        <v>0</v>
      </c>
      <c r="M45" s="31">
        <v>0</v>
      </c>
      <c r="N45" s="31">
        <v>18.61</v>
      </c>
      <c r="O45" s="31">
        <v>0.71</v>
      </c>
      <c r="P45" s="31">
        <v>4.28</v>
      </c>
      <c r="Q45" s="31">
        <v>0</v>
      </c>
      <c r="R45" s="31">
        <v>0</v>
      </c>
      <c r="S45" s="31">
        <v>0.38</v>
      </c>
      <c r="T45" s="31">
        <v>1.01</v>
      </c>
      <c r="U45" s="31">
        <v>4.28</v>
      </c>
      <c r="V45" s="31">
        <v>425.17</v>
      </c>
      <c r="W45" s="31">
        <v>39</v>
      </c>
      <c r="X45" s="31">
        <v>24.94</v>
      </c>
      <c r="Y45" s="31">
        <v>33.950000000000003</v>
      </c>
      <c r="Z45" s="31">
        <v>0.8</v>
      </c>
      <c r="AA45" s="31">
        <v>0</v>
      </c>
      <c r="AB45" s="31">
        <v>787.5</v>
      </c>
      <c r="AC45" s="31">
        <v>145.75</v>
      </c>
      <c r="AD45" s="31">
        <v>1.38</v>
      </c>
      <c r="AE45" s="31">
        <v>0.02</v>
      </c>
      <c r="AF45" s="31">
        <v>0.05</v>
      </c>
      <c r="AG45" s="31">
        <v>0.64</v>
      </c>
      <c r="AH45" s="31">
        <v>0.98</v>
      </c>
      <c r="AI45" s="31">
        <v>0.4</v>
      </c>
      <c r="AJ45" s="31">
        <v>0</v>
      </c>
      <c r="AK45" s="31">
        <v>0.01</v>
      </c>
      <c r="AL45" s="31">
        <v>0.01</v>
      </c>
      <c r="AM45" s="31">
        <v>0.02</v>
      </c>
      <c r="AN45" s="31">
        <v>0.02</v>
      </c>
      <c r="AO45" s="31">
        <v>0</v>
      </c>
      <c r="AP45" s="31">
        <v>0.01</v>
      </c>
      <c r="AQ45" s="31">
        <v>0.01</v>
      </c>
      <c r="AR45" s="31">
        <v>0.01</v>
      </c>
      <c r="AS45" s="31">
        <v>0.02</v>
      </c>
      <c r="AT45" s="31">
        <v>0.01</v>
      </c>
      <c r="AU45" s="31">
        <v>7.0000000000000007E-2</v>
      </c>
      <c r="AV45" s="31">
        <v>0.01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0.02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0.02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215.01</v>
      </c>
      <c r="CC45" s="30">
        <v>6.0191999999999997</v>
      </c>
      <c r="CE45" s="28">
        <v>131.25</v>
      </c>
      <c r="CG45" s="28">
        <v>0.63</v>
      </c>
      <c r="CH45" s="28">
        <v>0.63</v>
      </c>
      <c r="CI45" s="28">
        <v>0.63</v>
      </c>
      <c r="CJ45" s="28">
        <v>63</v>
      </c>
      <c r="CK45" s="28">
        <v>25.83</v>
      </c>
      <c r="CL45" s="28">
        <v>44.42</v>
      </c>
      <c r="CM45" s="28">
        <v>6.87</v>
      </c>
      <c r="CN45" s="28">
        <v>4.03</v>
      </c>
      <c r="CO45" s="28">
        <v>5.45</v>
      </c>
      <c r="CP45" s="28">
        <v>7</v>
      </c>
      <c r="CQ45" s="28">
        <v>0</v>
      </c>
      <c r="CR45" s="28">
        <v>3.6480000000000001</v>
      </c>
    </row>
    <row r="46" spans="1:96" s="36" customFormat="1" ht="11.4">
      <c r="B46" s="37" t="s">
        <v>114</v>
      </c>
      <c r="C46" s="38"/>
      <c r="D46" s="38">
        <v>39.67</v>
      </c>
      <c r="E46" s="38">
        <v>24.61</v>
      </c>
      <c r="F46" s="38">
        <v>38.96</v>
      </c>
      <c r="G46" s="38">
        <v>14.15</v>
      </c>
      <c r="H46" s="38">
        <v>120.8</v>
      </c>
      <c r="I46" s="38">
        <v>969.3</v>
      </c>
      <c r="J46" s="39">
        <v>12.09</v>
      </c>
      <c r="K46" s="39">
        <v>8.5500000000000007</v>
      </c>
      <c r="L46" s="39">
        <v>0</v>
      </c>
      <c r="M46" s="39">
        <v>0</v>
      </c>
      <c r="N46" s="39">
        <v>39.6</v>
      </c>
      <c r="O46" s="39">
        <v>68</v>
      </c>
      <c r="P46" s="39">
        <v>13.21</v>
      </c>
      <c r="Q46" s="39">
        <v>0</v>
      </c>
      <c r="R46" s="39">
        <v>0</v>
      </c>
      <c r="S46" s="39">
        <v>1.43</v>
      </c>
      <c r="T46" s="39">
        <v>9.36</v>
      </c>
      <c r="U46" s="39">
        <v>1480.01</v>
      </c>
      <c r="V46" s="39">
        <v>1365.48</v>
      </c>
      <c r="W46" s="39">
        <v>155.65</v>
      </c>
      <c r="X46" s="39">
        <v>125.29</v>
      </c>
      <c r="Y46" s="39">
        <v>406.44</v>
      </c>
      <c r="Z46" s="39">
        <v>6.96</v>
      </c>
      <c r="AA46" s="39">
        <v>71.38</v>
      </c>
      <c r="AB46" s="39">
        <v>10697.55</v>
      </c>
      <c r="AC46" s="39">
        <v>2008.93</v>
      </c>
      <c r="AD46" s="39">
        <v>9.8699999999999992</v>
      </c>
      <c r="AE46" s="39">
        <v>0.31</v>
      </c>
      <c r="AF46" s="39">
        <v>0.35</v>
      </c>
      <c r="AG46" s="39">
        <v>12.3</v>
      </c>
      <c r="AH46" s="39">
        <v>24.64</v>
      </c>
      <c r="AI46" s="39">
        <v>14.04</v>
      </c>
      <c r="AJ46" s="39">
        <v>0</v>
      </c>
      <c r="AK46" s="39">
        <v>1880.92</v>
      </c>
      <c r="AL46" s="39">
        <v>1974.43</v>
      </c>
      <c r="AM46" s="39">
        <v>3073.87</v>
      </c>
      <c r="AN46" s="39">
        <v>3116.52</v>
      </c>
      <c r="AO46" s="39">
        <v>855.77</v>
      </c>
      <c r="AP46" s="39">
        <v>1665.32</v>
      </c>
      <c r="AQ46" s="39">
        <v>131.86000000000001</v>
      </c>
      <c r="AR46" s="39">
        <v>1835.92</v>
      </c>
      <c r="AS46" s="39">
        <v>469.47</v>
      </c>
      <c r="AT46" s="39">
        <v>581.17999999999995</v>
      </c>
      <c r="AU46" s="39">
        <v>828.8</v>
      </c>
      <c r="AV46" s="39">
        <v>917.52</v>
      </c>
      <c r="AW46" s="39">
        <v>452.59</v>
      </c>
      <c r="AX46" s="39">
        <v>3271.13</v>
      </c>
      <c r="AY46" s="39">
        <v>0</v>
      </c>
      <c r="AZ46" s="39">
        <v>956.45</v>
      </c>
      <c r="BA46" s="39">
        <v>557.15</v>
      </c>
      <c r="BB46" s="39">
        <v>1196.81</v>
      </c>
      <c r="BC46" s="39">
        <v>525.55999999999995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1.78</v>
      </c>
      <c r="BL46" s="39">
        <v>0</v>
      </c>
      <c r="BM46" s="39">
        <v>0.77</v>
      </c>
      <c r="BN46" s="39">
        <v>0.04</v>
      </c>
      <c r="BO46" s="39">
        <v>0.08</v>
      </c>
      <c r="BP46" s="39">
        <v>0</v>
      </c>
      <c r="BQ46" s="39">
        <v>0.06</v>
      </c>
      <c r="BR46" s="39">
        <v>0.1</v>
      </c>
      <c r="BS46" s="39">
        <v>3.63</v>
      </c>
      <c r="BT46" s="39">
        <v>0</v>
      </c>
      <c r="BU46" s="39">
        <v>0</v>
      </c>
      <c r="BV46" s="39">
        <v>7.82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759.36</v>
      </c>
      <c r="CC46" s="38">
        <f>SUM($CC$37:$CC$45)</f>
        <v>114.741801</v>
      </c>
      <c r="CD46" s="36" t="e">
        <f>$I$46/#REF!*100</f>
        <v>#REF!</v>
      </c>
      <c r="CE46" s="36">
        <v>1854.3</v>
      </c>
      <c r="CG46" s="36">
        <v>157.11000000000001</v>
      </c>
      <c r="CH46" s="36">
        <v>84.72</v>
      </c>
      <c r="CI46" s="36">
        <v>120.91</v>
      </c>
      <c r="CJ46" s="36">
        <v>7646.89</v>
      </c>
      <c r="CK46" s="36">
        <v>4356.57</v>
      </c>
      <c r="CL46" s="36">
        <v>6001.73</v>
      </c>
      <c r="CM46" s="36">
        <v>107.34</v>
      </c>
      <c r="CN46" s="36">
        <v>70.680000000000007</v>
      </c>
      <c r="CO46" s="36">
        <v>89.04</v>
      </c>
      <c r="CP46" s="36">
        <v>11.3</v>
      </c>
      <c r="CQ46" s="36">
        <v>3.3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"13"</f>
        <v>13</v>
      </c>
      <c r="B49" s="29" t="s">
        <v>109</v>
      </c>
      <c r="C49" s="30" t="str">
        <f>"140"</f>
        <v>140</v>
      </c>
      <c r="D49" s="30">
        <v>0.56000000000000005</v>
      </c>
      <c r="E49" s="30">
        <v>0</v>
      </c>
      <c r="F49" s="30">
        <v>0.56000000000000005</v>
      </c>
      <c r="G49" s="30">
        <v>0.56000000000000005</v>
      </c>
      <c r="H49" s="30">
        <v>16.239999999999998</v>
      </c>
      <c r="I49" s="30">
        <v>68.151999999999987</v>
      </c>
      <c r="J49" s="31">
        <v>0.14000000000000001</v>
      </c>
      <c r="K49" s="31">
        <v>0</v>
      </c>
      <c r="L49" s="31">
        <v>0</v>
      </c>
      <c r="M49" s="31">
        <v>0</v>
      </c>
      <c r="N49" s="31">
        <v>12.6</v>
      </c>
      <c r="O49" s="31">
        <v>1.1200000000000001</v>
      </c>
      <c r="P49" s="31">
        <v>2.52</v>
      </c>
      <c r="Q49" s="31">
        <v>0</v>
      </c>
      <c r="R49" s="31">
        <v>0</v>
      </c>
      <c r="S49" s="31">
        <v>1.1200000000000001</v>
      </c>
      <c r="T49" s="31">
        <v>0.7</v>
      </c>
      <c r="U49" s="31">
        <v>36.4</v>
      </c>
      <c r="V49" s="31">
        <v>389.2</v>
      </c>
      <c r="W49" s="31">
        <v>22.4</v>
      </c>
      <c r="X49" s="31">
        <v>12.6</v>
      </c>
      <c r="Y49" s="31">
        <v>15.4</v>
      </c>
      <c r="Z49" s="31">
        <v>3.08</v>
      </c>
      <c r="AA49" s="31">
        <v>0</v>
      </c>
      <c r="AB49" s="31">
        <v>42</v>
      </c>
      <c r="AC49" s="31">
        <v>7</v>
      </c>
      <c r="AD49" s="31">
        <v>0.28000000000000003</v>
      </c>
      <c r="AE49" s="31">
        <v>0.04</v>
      </c>
      <c r="AF49" s="31">
        <v>0.03</v>
      </c>
      <c r="AG49" s="31">
        <v>0.42</v>
      </c>
      <c r="AH49" s="31">
        <v>0.56000000000000005</v>
      </c>
      <c r="AI49" s="31">
        <v>14</v>
      </c>
      <c r="AJ49" s="31">
        <v>0</v>
      </c>
      <c r="AK49" s="31">
        <v>16.8</v>
      </c>
      <c r="AL49" s="31">
        <v>18.2</v>
      </c>
      <c r="AM49" s="31">
        <v>26.6</v>
      </c>
      <c r="AN49" s="31">
        <v>25.2</v>
      </c>
      <c r="AO49" s="31">
        <v>4.2</v>
      </c>
      <c r="AP49" s="31">
        <v>15.4</v>
      </c>
      <c r="AQ49" s="31">
        <v>4.2</v>
      </c>
      <c r="AR49" s="31">
        <v>12.6</v>
      </c>
      <c r="AS49" s="31">
        <v>23.8</v>
      </c>
      <c r="AT49" s="31">
        <v>14</v>
      </c>
      <c r="AU49" s="31">
        <v>109.2</v>
      </c>
      <c r="AV49" s="31">
        <v>9.8000000000000007</v>
      </c>
      <c r="AW49" s="31">
        <v>19.600000000000001</v>
      </c>
      <c r="AX49" s="31">
        <v>58.8</v>
      </c>
      <c r="AY49" s="31">
        <v>0</v>
      </c>
      <c r="AZ49" s="31">
        <v>18.2</v>
      </c>
      <c r="BA49" s="31">
        <v>22.4</v>
      </c>
      <c r="BB49" s="31">
        <v>8.4</v>
      </c>
      <c r="BC49" s="31">
        <v>7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120.82</v>
      </c>
      <c r="CC49" s="30">
        <v>23.52</v>
      </c>
      <c r="CE49" s="28">
        <v>7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19.600000000000001</v>
      </c>
    </row>
    <row r="50" spans="1:96" s="36" customFormat="1" ht="11.4">
      <c r="B50" s="37" t="s">
        <v>116</v>
      </c>
      <c r="C50" s="38"/>
      <c r="D50" s="38">
        <v>1.56</v>
      </c>
      <c r="E50" s="38">
        <v>0</v>
      </c>
      <c r="F50" s="38">
        <v>0.76</v>
      </c>
      <c r="G50" s="38">
        <v>0.56000000000000005</v>
      </c>
      <c r="H50" s="38">
        <v>36.840000000000003</v>
      </c>
      <c r="I50" s="38">
        <v>154.63</v>
      </c>
      <c r="J50" s="39">
        <v>0.14000000000000001</v>
      </c>
      <c r="K50" s="39">
        <v>0</v>
      </c>
      <c r="L50" s="39">
        <v>0</v>
      </c>
      <c r="M50" s="39">
        <v>0</v>
      </c>
      <c r="N50" s="39">
        <v>32.4</v>
      </c>
      <c r="O50" s="39">
        <v>1.52</v>
      </c>
      <c r="P50" s="39">
        <v>2.92</v>
      </c>
      <c r="Q50" s="39">
        <v>0</v>
      </c>
      <c r="R50" s="39">
        <v>0</v>
      </c>
      <c r="S50" s="39">
        <v>2.12</v>
      </c>
      <c r="T50" s="39">
        <v>1.3</v>
      </c>
      <c r="U50" s="39">
        <v>48.4</v>
      </c>
      <c r="V50" s="39">
        <v>629.20000000000005</v>
      </c>
      <c r="W50" s="39">
        <v>36.4</v>
      </c>
      <c r="X50" s="39">
        <v>20.6</v>
      </c>
      <c r="Y50" s="39">
        <v>29.4</v>
      </c>
      <c r="Z50" s="39">
        <v>5.88</v>
      </c>
      <c r="AA50" s="39">
        <v>0</v>
      </c>
      <c r="AB50" s="39">
        <v>42</v>
      </c>
      <c r="AC50" s="39">
        <v>7</v>
      </c>
      <c r="AD50" s="39">
        <v>0.48</v>
      </c>
      <c r="AE50" s="39">
        <v>0.06</v>
      </c>
      <c r="AF50" s="39">
        <v>0.05</v>
      </c>
      <c r="AG50" s="39">
        <v>0.62</v>
      </c>
      <c r="AH50" s="39">
        <v>0.96</v>
      </c>
      <c r="AI50" s="39">
        <v>18</v>
      </c>
      <c r="AJ50" s="39">
        <v>0.4</v>
      </c>
      <c r="AK50" s="39">
        <v>32.799999999999997</v>
      </c>
      <c r="AL50" s="39">
        <v>38.200000000000003</v>
      </c>
      <c r="AM50" s="39">
        <v>54.6</v>
      </c>
      <c r="AN50" s="39">
        <v>53.2</v>
      </c>
      <c r="AO50" s="39">
        <v>8.1999999999999993</v>
      </c>
      <c r="AP50" s="39">
        <v>31.4</v>
      </c>
      <c r="AQ50" s="39">
        <v>8.1999999999999993</v>
      </c>
      <c r="AR50" s="39">
        <v>26.6</v>
      </c>
      <c r="AS50" s="39">
        <v>49.8</v>
      </c>
      <c r="AT50" s="39">
        <v>30</v>
      </c>
      <c r="AU50" s="39">
        <v>225.2</v>
      </c>
      <c r="AV50" s="39">
        <v>19.8</v>
      </c>
      <c r="AW50" s="39">
        <v>41.6</v>
      </c>
      <c r="AX50" s="39">
        <v>122.8</v>
      </c>
      <c r="AY50" s="39">
        <v>0</v>
      </c>
      <c r="AZ50" s="39">
        <v>38.200000000000003</v>
      </c>
      <c r="BA50" s="39">
        <v>46.4</v>
      </c>
      <c r="BB50" s="39">
        <v>18.399999999999999</v>
      </c>
      <c r="BC50" s="39">
        <v>15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297.02</v>
      </c>
      <c r="CC50" s="38">
        <f>SUM($CC$47:$CC$49)</f>
        <v>34.751999999999995</v>
      </c>
      <c r="CD50" s="36" t="e">
        <f>$I$50/#REF!*100</f>
        <v>#REF!</v>
      </c>
      <c r="CE50" s="36">
        <v>7</v>
      </c>
      <c r="CG50" s="36">
        <v>7.2</v>
      </c>
      <c r="CH50" s="36">
        <v>7.2</v>
      </c>
      <c r="CI50" s="36">
        <v>7.2</v>
      </c>
      <c r="CJ50" s="36">
        <v>640</v>
      </c>
      <c r="CK50" s="36">
        <v>422</v>
      </c>
      <c r="CL50" s="36">
        <v>531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86" customFormat="1" ht="11.4">
      <c r="A51" s="86" t="s">
        <v>151</v>
      </c>
    </row>
    <row r="52" spans="1:96" hidden="1">
      <c r="B52" s="14" t="s">
        <v>117</v>
      </c>
      <c r="C52" s="16"/>
      <c r="D52" s="16">
        <v>14</v>
      </c>
      <c r="E52" s="16"/>
      <c r="F52" s="16">
        <v>27</v>
      </c>
      <c r="G52" s="16"/>
      <c r="H52" s="16">
        <v>59</v>
      </c>
      <c r="I52" s="16"/>
    </row>
    <row r="53" spans="1:96">
      <c r="C53" s="16"/>
      <c r="D53" s="16"/>
      <c r="E53" s="16"/>
      <c r="F53" s="16"/>
      <c r="G53" s="16"/>
      <c r="H53" s="16"/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5">
    <mergeCell ref="G1:CC1"/>
    <mergeCell ref="I8:I9"/>
    <mergeCell ref="A2:I2"/>
    <mergeCell ref="A8:A9"/>
    <mergeCell ref="B8:B9"/>
    <mergeCell ref="A51:XFD51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86</v>
      </c>
      <c r="C1" s="43"/>
      <c r="D1" s="44"/>
      <c r="E1" s="41" t="s">
        <v>120</v>
      </c>
      <c r="F1" s="45"/>
      <c r="I1" s="41" t="s">
        <v>121</v>
      </c>
      <c r="J1" s="46" t="s">
        <v>118</v>
      </c>
    </row>
    <row r="2" spans="1:10" ht="7.5" customHeight="1" thickBot="1"/>
    <row r="3" spans="1:10" ht="15" thickBot="1">
      <c r="A3" s="47" t="s">
        <v>122</v>
      </c>
      <c r="B3" s="48" t="s">
        <v>123</v>
      </c>
      <c r="C3" s="48" t="s">
        <v>124</v>
      </c>
      <c r="D3" s="48" t="s">
        <v>125</v>
      </c>
      <c r="E3" s="48" t="s">
        <v>6</v>
      </c>
      <c r="F3" s="48" t="s">
        <v>126</v>
      </c>
      <c r="G3" s="48" t="s">
        <v>127</v>
      </c>
      <c r="H3" s="48" t="s">
        <v>128</v>
      </c>
      <c r="I3" s="48" t="s">
        <v>129</v>
      </c>
      <c r="J3" s="49" t="s">
        <v>130</v>
      </c>
    </row>
    <row r="4" spans="1:10">
      <c r="A4" s="50" t="s">
        <v>131</v>
      </c>
      <c r="B4" s="51" t="s">
        <v>132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133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134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135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136</v>
      </c>
      <c r="B15" s="76" t="s">
        <v>135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137</v>
      </c>
      <c r="B18" s="58" t="s">
        <v>138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139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140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141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142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143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144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145</v>
      </c>
      <c r="C29" s="84" t="s">
        <v>149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142</v>
      </c>
      <c r="C30" s="85" t="s">
        <v>150</v>
      </c>
      <c r="D30" s="65" t="s">
        <v>109</v>
      </c>
      <c r="E30" s="66">
        <v>150</v>
      </c>
      <c r="F30" s="67">
        <v>25.2</v>
      </c>
      <c r="G30" s="66">
        <v>73.02000000000001</v>
      </c>
      <c r="H30" s="66">
        <v>0.6</v>
      </c>
      <c r="I30" s="66">
        <v>0.6</v>
      </c>
      <c r="J30" s="68">
        <v>17.399999999999999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146</v>
      </c>
      <c r="B33" s="51" t="s">
        <v>132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141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142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134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147</v>
      </c>
      <c r="B39" s="76" t="s">
        <v>148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145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142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135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45621.320821759262</v>
      </c>
      <c r="C1">
        <f>YEAR(Дата_Сост)</f>
        <v>2024</v>
      </c>
      <c r="D1">
        <f>MONTH(Дата_Сост)</f>
        <v>11</v>
      </c>
      <c r="E1">
        <f>DAY(Дата_Сост)</f>
        <v>25</v>
      </c>
    </row>
    <row r="2" spans="1:5">
      <c r="A2" t="s">
        <v>82</v>
      </c>
      <c r="B2" s="2">
        <v>45615.554340277777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2024-11-19T08:19:36Z</dcterms:modified>
</cp:coreProperties>
</file>