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7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'27.11.2024'!$A$3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<sst xmlns="http://schemas.openxmlformats.org/spreadsheetml/2006/main" count="186" uniqueCount="154">
  <si>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</si>
  <si>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</si>
  <si>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</si>
  <si>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</si>
  <si>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</si>
  <si>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</si>
  <si>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</si>
  <si>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</si>
  <si>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</si>
  <si>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</si>
  <si>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</si>
  <si>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</si>
  <si>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</si>
  <si>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</si>
  <si>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</si>
  <si>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</si>
  <si>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</si>
  <si>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</si>
  <si>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</si>
  <si>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</si>
  <si>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</si>
  <si>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</si>
  <si>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</si>
  <si>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</si>
  <si>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</si>
  <si>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</si>
  <si>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</si>
  <si>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</si>
  <si>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</si>
  <si>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</si>
  <si>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</si>
  <si>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</si>
  <si>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</si>
  <si>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</si>
  <si>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</si>
  <si>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</si>
  <si>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</si>
  <si>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</si>
  <si>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</si>
  <si>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</si>
  <si>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</si>
  <si>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</si>
  <si>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</si>
  <si>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</si>
  <si>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</si>
  <si>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</si>
  <si>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</si>
  <si>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</si>
  <si>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</si>
  <si>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</si>
  <si>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</si>
  <si>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</si>
  <si>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</si>
  <si>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</si>
  <si>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</si>
  <si>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</si>
  <si>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</si>
  <si>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</si>
  <si>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</si>
  <si>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</si>
  <si>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</si>
  <si>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</si>
  <si>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</si>
  <si>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</si>
  <si>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</si>
  <si>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</si>
  <si>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</si>
  <si>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</si>
  <si>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</si>
  <si>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</si>
  <si>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</si>
  <si>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</si>
  <si>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</si>
  <si>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</si>
  <si>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</si>
  <si>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</si>
  <si>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</si>
  <si>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</si>
  <si>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</si>
  <si>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</si>
  <si>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</si>
  <si>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</si>
  <si>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</si>
  <si>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</si>
  <si>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</si>
  <si>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</si>
  <si>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</si>
  <si>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</si>
  <si>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</si>
  <si>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</si>
  <si>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</si>
  <si>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</si>
  <si>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</si>
  <si>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</si>
  <si>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</si>
  <si>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</si>
  <si>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</si>
  <si>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</si>
  <si>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</si>
  <si>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</si>
  <si>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</si>
  <si>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 с пельменями.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</si>
  <si>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</si>
  <si>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</si>
  <si>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</si>
  <si>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</si>
  <si>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</si>
  <si>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</si>
  <si>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</si>
  <si>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Батончик шоколадный "Бон-Тайм" ин/уп. 20гр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</si>
  <si>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</si>
  <si>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</si>
  <si>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</si>
  <si>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</si>
  <si>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</si>
  <si>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</si>
  <si>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</si>
  <si>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</si>
  <si>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</si>
  <si>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27.11.2024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</si>
  <si>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</si>
  <si>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</si>
  <si>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</si>
  <si>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</si>
  <si>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</si>
  <si>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</si>
  <si>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</si>
  <si>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</si>
  <si>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</si>
  <si>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</si>
  <si>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</si>
  <si>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</si>
  <si>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</si>
  <si>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</si>
  <si>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</si>
  <si>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</si>
  <si>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</si>
  <si>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</si>
  <si>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</si>
  <si>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</si>
  <si>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</si>
  <si>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</si>
  <si>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</si>
  <si>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</si>
  <si>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</si>
  <si>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</si>
  <si>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</si>
  <si>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</si>
  <si>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</si>
  <si>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</si>
  <si>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</si>
  <si>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</si>
  <si>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7 до 11 лет 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</si>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</sst>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2" sqref="A52:CC5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27.11.2024г.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"27 ноября 2024 г."</f>
        <v>27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"4/4"</f>
        <v>4/4</v>
      </c>
      <c r="B11" s="33" t="s">
        <v>93</v>
      </c>
      <c r="C11" s="34" t="str">
        <f>"200"</f>
        <v>200</v>
      </c>
      <c r="D11" s="34">
        <v>2.99</v>
      </c>
      <c r="E11" s="34">
        <v>2.94</v>
      </c>
      <c r="F11" s="34">
        <v>6.04</v>
      </c>
      <c r="G11" s="34">
        <v>0</v>
      </c>
      <c r="H11" s="34">
        <v>8.56</v>
      </c>
      <c r="I11" s="34">
        <v>98.127614000000008</v>
      </c>
      <c r="J11" s="35">
        <v>4.3600000000000003</v>
      </c>
      <c r="K11" s="35">
        <v>0.11</v>
      </c>
      <c r="L11" s="35">
        <v>0</v>
      </c>
      <c r="M11" s="35">
        <v>0</v>
      </c>
      <c r="N11" s="35">
        <v>7.99</v>
      </c>
      <c r="O11" s="35">
        <v>0</v>
      </c>
      <c r="P11" s="35">
        <v>0.56000000000000005</v>
      </c>
      <c r="Q11" s="35">
        <v>0</v>
      </c>
      <c r="R11" s="35">
        <v>0</v>
      </c>
      <c r="S11" s="35">
        <v>0.1</v>
      </c>
      <c r="T11" s="35">
        <v>1.97</v>
      </c>
      <c r="U11" s="35">
        <v>439.69</v>
      </c>
      <c r="V11" s="35">
        <v>171.87</v>
      </c>
      <c r="W11" s="35">
        <v>123.55</v>
      </c>
      <c r="X11" s="35">
        <v>14.63</v>
      </c>
      <c r="Y11" s="35">
        <v>85.3</v>
      </c>
      <c r="Z11" s="35">
        <v>0.19</v>
      </c>
      <c r="AA11" s="35">
        <v>24</v>
      </c>
      <c r="AB11" s="35">
        <v>20</v>
      </c>
      <c r="AC11" s="35">
        <v>44.5</v>
      </c>
      <c r="AD11" s="35">
        <v>0.05</v>
      </c>
      <c r="AE11" s="35">
        <v>0.03</v>
      </c>
      <c r="AF11" s="35">
        <v>0.13</v>
      </c>
      <c r="AG11" s="35">
        <v>0.15</v>
      </c>
      <c r="AH11" s="35">
        <v>0.81</v>
      </c>
      <c r="AI11" s="35">
        <v>2.68</v>
      </c>
      <c r="AJ11" s="35">
        <v>0</v>
      </c>
      <c r="AK11" s="35">
        <v>155.19999999999999</v>
      </c>
      <c r="AL11" s="35">
        <v>153.28</v>
      </c>
      <c r="AM11" s="35">
        <v>263.02999999999997</v>
      </c>
      <c r="AN11" s="35">
        <v>210.81</v>
      </c>
      <c r="AO11" s="35">
        <v>70.36</v>
      </c>
      <c r="AP11" s="35">
        <v>124.42</v>
      </c>
      <c r="AQ11" s="35">
        <v>42.44</v>
      </c>
      <c r="AR11" s="35">
        <v>139.22</v>
      </c>
      <c r="AS11" s="35">
        <v>1.7</v>
      </c>
      <c r="AT11" s="35">
        <v>1.23</v>
      </c>
      <c r="AU11" s="35">
        <v>2.7</v>
      </c>
      <c r="AV11" s="35">
        <v>1.65</v>
      </c>
      <c r="AW11" s="35">
        <v>1.1299999999999999</v>
      </c>
      <c r="AX11" s="35">
        <v>6.73</v>
      </c>
      <c r="AY11" s="35">
        <v>0</v>
      </c>
      <c r="AZ11" s="35">
        <v>2.2599999999999998</v>
      </c>
      <c r="BA11" s="35">
        <v>2.5499999999999998</v>
      </c>
      <c r="BB11" s="35">
        <v>174.94</v>
      </c>
      <c r="BC11" s="35">
        <v>24.91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0.98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202.53</v>
      </c>
      <c r="CC11" s="34">
        <v>21.713851999999999</v>
      </c>
      <c r="CE11" s="32">
        <v>27.33</v>
      </c>
      <c r="CG11" s="32">
        <v>43.2</v>
      </c>
      <c r="CH11" s="32">
        <v>23.05</v>
      </c>
      <c r="CI11" s="32">
        <v>33.119999999999997</v>
      </c>
      <c r="CJ11" s="32">
        <v>957.33</v>
      </c>
      <c r="CK11" s="32">
        <v>452.51</v>
      </c>
      <c r="CL11" s="32">
        <v>704.92</v>
      </c>
      <c r="CM11" s="32">
        <v>25.6</v>
      </c>
      <c r="CN11" s="32">
        <v>16.64</v>
      </c>
      <c r="CO11" s="32">
        <v>21.12</v>
      </c>
      <c r="CP11" s="32">
        <v>4</v>
      </c>
      <c r="CQ11" s="32">
        <v>1</v>
      </c>
      <c r="CR11" s="32">
        <v>13.159879999999999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14.85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"10"</f>
        <v>10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15.124890000000001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9.1666000000000007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3.1703999999999999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2.6419999999999999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1.1286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0.68400000000000005</v>
      </c>
    </row>
    <row r="16" spans="1:96" s="36" customFormat="1" ht="11.4">
      <c r="B16" s="37" t="s">
        <v>98</v>
      </c>
      <c r="C16" s="38"/>
      <c r="D16" s="38">
        <v>11.55</v>
      </c>
      <c r="E16" s="38">
        <v>8.1</v>
      </c>
      <c r="F16" s="38">
        <v>18.239999999999998</v>
      </c>
      <c r="G16" s="38">
        <v>0.35</v>
      </c>
      <c r="H16" s="38">
        <v>38.36</v>
      </c>
      <c r="I16" s="38">
        <v>362.02</v>
      </c>
      <c r="J16" s="39">
        <v>10.27</v>
      </c>
      <c r="K16" s="39">
        <v>0.33</v>
      </c>
      <c r="L16" s="39">
        <v>0</v>
      </c>
      <c r="M16" s="39">
        <v>0</v>
      </c>
      <c r="N16" s="39">
        <v>14.84</v>
      </c>
      <c r="O16" s="39">
        <v>22.8</v>
      </c>
      <c r="P16" s="39">
        <v>0.72</v>
      </c>
      <c r="Q16" s="39">
        <v>0</v>
      </c>
      <c r="R16" s="39">
        <v>0</v>
      </c>
      <c r="S16" s="39">
        <v>0.1</v>
      </c>
      <c r="T16" s="39">
        <v>3.44</v>
      </c>
      <c r="U16" s="39">
        <v>494.85</v>
      </c>
      <c r="V16" s="39">
        <v>231.05</v>
      </c>
      <c r="W16" s="39">
        <v>148.13</v>
      </c>
      <c r="X16" s="39">
        <v>19.43</v>
      </c>
      <c r="Y16" s="39">
        <v>165.1</v>
      </c>
      <c r="Z16" s="39">
        <v>1.22</v>
      </c>
      <c r="AA16" s="39">
        <v>164</v>
      </c>
      <c r="AB16" s="39">
        <v>74</v>
      </c>
      <c r="AC16" s="39">
        <v>193.5</v>
      </c>
      <c r="AD16" s="39">
        <v>0.39</v>
      </c>
      <c r="AE16" s="39">
        <v>0.06</v>
      </c>
      <c r="AF16" s="39">
        <v>0.32</v>
      </c>
      <c r="AG16" s="39">
        <v>0.24</v>
      </c>
      <c r="AH16" s="39">
        <v>2.27</v>
      </c>
      <c r="AI16" s="39">
        <v>2.68</v>
      </c>
      <c r="AJ16" s="39">
        <v>0</v>
      </c>
      <c r="AK16" s="39">
        <v>627.85</v>
      </c>
      <c r="AL16" s="39">
        <v>562.35</v>
      </c>
      <c r="AM16" s="39">
        <v>957.5</v>
      </c>
      <c r="AN16" s="39">
        <v>660.9</v>
      </c>
      <c r="AO16" s="39">
        <v>291.69</v>
      </c>
      <c r="AP16" s="39">
        <v>473.17</v>
      </c>
      <c r="AQ16" s="39">
        <v>166.19</v>
      </c>
      <c r="AR16" s="39">
        <v>585.17999999999995</v>
      </c>
      <c r="AS16" s="39">
        <v>401.53</v>
      </c>
      <c r="AT16" s="39">
        <v>475.23</v>
      </c>
      <c r="AU16" s="39">
        <v>629.19000000000005</v>
      </c>
      <c r="AV16" s="39">
        <v>209.01</v>
      </c>
      <c r="AW16" s="39">
        <v>289.99</v>
      </c>
      <c r="AX16" s="39">
        <v>1734.11</v>
      </c>
      <c r="AY16" s="39">
        <v>5.6</v>
      </c>
      <c r="AZ16" s="39">
        <v>492.58</v>
      </c>
      <c r="BA16" s="39">
        <v>521.39</v>
      </c>
      <c r="BB16" s="39">
        <v>463.93</v>
      </c>
      <c r="BC16" s="39">
        <v>217.93</v>
      </c>
      <c r="BD16" s="39">
        <v>0.39</v>
      </c>
      <c r="BE16" s="39">
        <v>0.18</v>
      </c>
      <c r="BF16" s="39">
        <v>0.1</v>
      </c>
      <c r="BG16" s="39">
        <v>0.22</v>
      </c>
      <c r="BH16" s="39">
        <v>0.25</v>
      </c>
      <c r="BI16" s="39">
        <v>1.1399999999999999</v>
      </c>
      <c r="BJ16" s="39">
        <v>0</v>
      </c>
      <c r="BK16" s="39">
        <v>3.23</v>
      </c>
      <c r="BL16" s="39">
        <v>0</v>
      </c>
      <c r="BM16" s="39">
        <v>0.99</v>
      </c>
      <c r="BN16" s="39">
        <v>0</v>
      </c>
      <c r="BO16" s="39">
        <v>0</v>
      </c>
      <c r="BP16" s="39">
        <v>0</v>
      </c>
      <c r="BQ16" s="39">
        <v>0.22</v>
      </c>
      <c r="BR16" s="39">
        <v>0.34</v>
      </c>
      <c r="BS16" s="39">
        <v>2.63</v>
      </c>
      <c r="BT16" s="39">
        <v>0</v>
      </c>
      <c r="BU16" s="39">
        <v>0</v>
      </c>
      <c r="BV16" s="39">
        <v>0.28000000000000003</v>
      </c>
      <c r="BW16" s="39">
        <v>0.03</v>
      </c>
      <c r="BX16" s="39">
        <v>0</v>
      </c>
      <c r="BY16" s="39">
        <v>0</v>
      </c>
      <c r="BZ16" s="39">
        <v>0</v>
      </c>
      <c r="CA16" s="39">
        <v>0</v>
      </c>
      <c r="CB16" s="39">
        <v>454.27</v>
      </c>
      <c r="CC16" s="38">
        <f>SUM($CC$10:$CC$15)</f>
        <v>55.987741999999997</v>
      </c>
      <c r="CD16" s="36">
        <f>$I$16/$I$51*100</f>
        <v>14.207950518247573</v>
      </c>
      <c r="CE16" s="36">
        <v>176.33</v>
      </c>
      <c r="CG16" s="36">
        <v>49.85</v>
      </c>
      <c r="CH16" s="36">
        <v>28.5</v>
      </c>
      <c r="CI16" s="36">
        <v>39.17</v>
      </c>
      <c r="CJ16" s="36">
        <v>2286.15</v>
      </c>
      <c r="CK16" s="36">
        <v>1171.8699999999999</v>
      </c>
      <c r="CL16" s="36">
        <v>1729.01</v>
      </c>
      <c r="CM16" s="36">
        <v>39.86</v>
      </c>
      <c r="CN16" s="36">
        <v>26.61</v>
      </c>
      <c r="CO16" s="36">
        <v>33.229999999999997</v>
      </c>
      <c r="CP16" s="36">
        <v>10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36">
      <c r="A18" s="32" t="str">
        <f>"5/1"</f>
        <v>5/1</v>
      </c>
      <c r="B18" s="33" t="s">
        <v>100</v>
      </c>
      <c r="C18" s="34" t="str">
        <f>"60"</f>
        <v>60</v>
      </c>
      <c r="D18" s="34">
        <v>1.01</v>
      </c>
      <c r="E18" s="34">
        <v>0</v>
      </c>
      <c r="F18" s="34">
        <v>3.62</v>
      </c>
      <c r="G18" s="34">
        <v>3.62</v>
      </c>
      <c r="H18" s="34">
        <v>6.22</v>
      </c>
      <c r="I18" s="34">
        <v>59.312853599999997</v>
      </c>
      <c r="J18" s="35">
        <v>0.45</v>
      </c>
      <c r="K18" s="35">
        <v>2.34</v>
      </c>
      <c r="L18" s="35">
        <v>0</v>
      </c>
      <c r="M18" s="35">
        <v>0</v>
      </c>
      <c r="N18" s="35">
        <v>4.04</v>
      </c>
      <c r="O18" s="35">
        <v>1.24</v>
      </c>
      <c r="P18" s="35">
        <v>0.93</v>
      </c>
      <c r="Q18" s="35">
        <v>0</v>
      </c>
      <c r="R18" s="35">
        <v>0</v>
      </c>
      <c r="S18" s="35">
        <v>0.12</v>
      </c>
      <c r="T18" s="35">
        <v>0.78</v>
      </c>
      <c r="U18" s="35">
        <v>118.81</v>
      </c>
      <c r="V18" s="35">
        <v>118.41</v>
      </c>
      <c r="W18" s="35">
        <v>20.190000000000001</v>
      </c>
      <c r="X18" s="35">
        <v>6.57</v>
      </c>
      <c r="Y18" s="35">
        <v>14.16</v>
      </c>
      <c r="Z18" s="35">
        <v>0.27</v>
      </c>
      <c r="AA18" s="35">
        <v>0</v>
      </c>
      <c r="AB18" s="35">
        <v>7.41</v>
      </c>
      <c r="AC18" s="35">
        <v>1.1299999999999999</v>
      </c>
      <c r="AD18" s="35">
        <v>1.63</v>
      </c>
      <c r="AE18" s="35">
        <v>0.01</v>
      </c>
      <c r="AF18" s="35">
        <v>0.02</v>
      </c>
      <c r="AG18" s="35">
        <v>0.27</v>
      </c>
      <c r="AH18" s="35">
        <v>0.36</v>
      </c>
      <c r="AI18" s="35">
        <v>17.079999999999998</v>
      </c>
      <c r="AJ18" s="35">
        <v>0</v>
      </c>
      <c r="AK18" s="35">
        <v>21.49</v>
      </c>
      <c r="AL18" s="35">
        <v>18.52</v>
      </c>
      <c r="AM18" s="35">
        <v>23.71</v>
      </c>
      <c r="AN18" s="35">
        <v>22.6</v>
      </c>
      <c r="AO18" s="35">
        <v>8.15</v>
      </c>
      <c r="AP18" s="35">
        <v>16.670000000000002</v>
      </c>
      <c r="AQ18" s="35">
        <v>3.71</v>
      </c>
      <c r="AR18" s="35">
        <v>20.75</v>
      </c>
      <c r="AS18" s="35">
        <v>26.3</v>
      </c>
      <c r="AT18" s="35">
        <v>31.49</v>
      </c>
      <c r="AU18" s="35">
        <v>63.72</v>
      </c>
      <c r="AV18" s="35">
        <v>10.38</v>
      </c>
      <c r="AW18" s="35">
        <v>17.41</v>
      </c>
      <c r="AX18" s="35">
        <v>101.88</v>
      </c>
      <c r="AY18" s="35">
        <v>0</v>
      </c>
      <c r="AZ18" s="35">
        <v>21.86</v>
      </c>
      <c r="BA18" s="35">
        <v>21.86</v>
      </c>
      <c r="BB18" s="35">
        <v>18.52</v>
      </c>
      <c r="BC18" s="35">
        <v>7.41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49.27</v>
      </c>
      <c r="CC18" s="34">
        <v>10.559524</v>
      </c>
      <c r="CE18" s="32">
        <v>1.23</v>
      </c>
      <c r="CG18" s="32">
        <v>16.38</v>
      </c>
      <c r="CH18" s="32">
        <v>7.22</v>
      </c>
      <c r="CI18" s="32">
        <v>11.8</v>
      </c>
      <c r="CJ18" s="32">
        <v>406.9</v>
      </c>
      <c r="CK18" s="32">
        <v>103.56</v>
      </c>
      <c r="CL18" s="32">
        <v>255.23</v>
      </c>
      <c r="CM18" s="32">
        <v>11.11</v>
      </c>
      <c r="CN18" s="32">
        <v>9.14</v>
      </c>
      <c r="CO18" s="32">
        <v>10.119999999999999</v>
      </c>
      <c r="CP18" s="32">
        <v>1.8</v>
      </c>
      <c r="CQ18" s="32">
        <v>0.3</v>
      </c>
      <c r="CR18" s="32">
        <v>6.3997120000000001</v>
      </c>
    </row>
    <row r="19" spans="1:96" s="32" customFormat="1">
      <c r="A19" s="32" t="str">
        <f>"358"</f>
        <v>358</v>
      </c>
      <c r="B19" s="33" t="s">
        <v>101</v>
      </c>
      <c r="C19" s="34" t="str">
        <f>"200"</f>
        <v>200</v>
      </c>
      <c r="D19" s="34">
        <v>5.32</v>
      </c>
      <c r="E19" s="34">
        <v>0</v>
      </c>
      <c r="F19" s="34">
        <v>4.9000000000000004</v>
      </c>
      <c r="G19" s="34">
        <v>4.1900000000000004</v>
      </c>
      <c r="H19" s="34">
        <v>16.510000000000002</v>
      </c>
      <c r="I19" s="34">
        <v>128.52595999999997</v>
      </c>
      <c r="J19" s="35">
        <v>0.54</v>
      </c>
      <c r="K19" s="35">
        <v>2.6</v>
      </c>
      <c r="L19" s="35">
        <v>0</v>
      </c>
      <c r="M19" s="35">
        <v>0</v>
      </c>
      <c r="N19" s="35">
        <v>9.89</v>
      </c>
      <c r="O19" s="35">
        <v>5.7</v>
      </c>
      <c r="P19" s="35">
        <v>0.92</v>
      </c>
      <c r="Q19" s="35">
        <v>0</v>
      </c>
      <c r="R19" s="35">
        <v>0</v>
      </c>
      <c r="S19" s="35">
        <v>0.12</v>
      </c>
      <c r="T19" s="35">
        <v>0.86</v>
      </c>
      <c r="U19" s="35">
        <v>97</v>
      </c>
      <c r="V19" s="35">
        <v>234.72</v>
      </c>
      <c r="W19" s="35">
        <v>9.11</v>
      </c>
      <c r="X19" s="35">
        <v>12.07</v>
      </c>
      <c r="Y19" s="35">
        <v>29.16</v>
      </c>
      <c r="Z19" s="35">
        <v>0.47</v>
      </c>
      <c r="AA19" s="35">
        <v>0</v>
      </c>
      <c r="AB19" s="35">
        <v>774.66</v>
      </c>
      <c r="AC19" s="35">
        <v>161.5</v>
      </c>
      <c r="AD19" s="35">
        <v>1.85</v>
      </c>
      <c r="AE19" s="35">
        <v>0.04</v>
      </c>
      <c r="AF19" s="35">
        <v>0.03</v>
      </c>
      <c r="AG19" s="35">
        <v>0.51</v>
      </c>
      <c r="AH19" s="35">
        <v>0.88</v>
      </c>
      <c r="AI19" s="35">
        <v>3.82</v>
      </c>
      <c r="AJ19" s="35">
        <v>0</v>
      </c>
      <c r="AK19" s="35">
        <v>13.01</v>
      </c>
      <c r="AL19" s="35">
        <v>18.28</v>
      </c>
      <c r="AM19" s="35">
        <v>22.86</v>
      </c>
      <c r="AN19" s="35">
        <v>26.32</v>
      </c>
      <c r="AO19" s="35">
        <v>4.59</v>
      </c>
      <c r="AP19" s="35">
        <v>18.05</v>
      </c>
      <c r="AQ19" s="35">
        <v>8.42</v>
      </c>
      <c r="AR19" s="35">
        <v>18.37</v>
      </c>
      <c r="AS19" s="35">
        <v>26.29</v>
      </c>
      <c r="AT19" s="35">
        <v>65.66</v>
      </c>
      <c r="AU19" s="35">
        <v>37.53</v>
      </c>
      <c r="AV19" s="35">
        <v>6.54</v>
      </c>
      <c r="AW19" s="35">
        <v>18.22</v>
      </c>
      <c r="AX19" s="35">
        <v>103.71</v>
      </c>
      <c r="AY19" s="35">
        <v>0</v>
      </c>
      <c r="AZ19" s="35">
        <v>13.99</v>
      </c>
      <c r="BA19" s="35">
        <v>13.04</v>
      </c>
      <c r="BB19" s="35">
        <v>13.09</v>
      </c>
      <c r="BC19" s="35">
        <v>5.99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0.25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</v>
      </c>
      <c r="BT19" s="35">
        <v>0</v>
      </c>
      <c r="BU19" s="35">
        <v>0</v>
      </c>
      <c r="BV19" s="35">
        <v>2.4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190.62</v>
      </c>
      <c r="CC19" s="34">
        <v>21.244513000000001</v>
      </c>
      <c r="CE19" s="32">
        <v>129.11000000000001</v>
      </c>
      <c r="CG19" s="32">
        <v>12.32</v>
      </c>
      <c r="CH19" s="32">
        <v>7.52</v>
      </c>
      <c r="CI19" s="32">
        <v>9.92</v>
      </c>
      <c r="CJ19" s="32">
        <v>286.56</v>
      </c>
      <c r="CK19" s="32">
        <v>182.56</v>
      </c>
      <c r="CL19" s="32">
        <v>234.56</v>
      </c>
      <c r="CM19" s="32">
        <v>8.2100000000000009</v>
      </c>
      <c r="CN19" s="32">
        <v>1.68</v>
      </c>
      <c r="CO19" s="32">
        <v>4.9400000000000004</v>
      </c>
      <c r="CP19" s="32">
        <v>0</v>
      </c>
      <c r="CQ19" s="32">
        <v>0.24</v>
      </c>
      <c r="CR19" s="32">
        <v>12.875463</v>
      </c>
    </row>
    <row r="20" spans="1:96" s="32" customFormat="1">
      <c r="A20" s="32" t="str">
        <f>"3/3"</f>
        <v>3/3</v>
      </c>
      <c r="B20" s="33" t="s">
        <v>102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132.58571249999997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23.230096</v>
      </c>
      <c r="CE20" s="32">
        <v>24.43</v>
      </c>
      <c r="CG20" s="32">
        <v>32.44</v>
      </c>
      <c r="CH20" s="32">
        <v>18.53</v>
      </c>
      <c r="CI20" s="32">
        <v>25.48</v>
      </c>
      <c r="CJ20" s="32">
        <v>521.14</v>
      </c>
      <c r="CK20" s="32">
        <v>449.02</v>
      </c>
      <c r="CL20" s="32">
        <v>485.08</v>
      </c>
      <c r="CM20" s="32">
        <v>20.75</v>
      </c>
      <c r="CN20" s="32">
        <v>3.09</v>
      </c>
      <c r="CO20" s="32">
        <v>11.92</v>
      </c>
      <c r="CP20" s="32">
        <v>0</v>
      </c>
      <c r="CQ20" s="32">
        <v>0.75</v>
      </c>
      <c r="CR20" s="32">
        <v>14.07884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"90"</f>
        <v>90</v>
      </c>
      <c r="D21" s="34">
        <v>13.5</v>
      </c>
      <c r="E21" s="34">
        <v>11.93</v>
      </c>
      <c r="F21" s="34">
        <v>11.62</v>
      </c>
      <c r="G21" s="34">
        <v>3.52</v>
      </c>
      <c r="H21" s="34">
        <v>9.64</v>
      </c>
      <c r="I21" s="34">
        <v>197.0136</v>
      </c>
      <c r="J21" s="35">
        <v>5.37</v>
      </c>
      <c r="K21" s="35">
        <v>2.93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117.41</v>
      </c>
      <c r="Z21" s="35">
        <v>1.95</v>
      </c>
      <c r="AA21" s="35">
        <v>0</v>
      </c>
      <c r="AB21" s="35">
        <v>0</v>
      </c>
      <c r="AC21" s="35">
        <v>0</v>
      </c>
      <c r="AD21" s="35">
        <v>2.35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0.22</v>
      </c>
      <c r="BL21" s="35">
        <v>0</v>
      </c>
      <c r="BM21" s="35">
        <v>0.14000000000000001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0.81</v>
      </c>
      <c r="BT21" s="35">
        <v>0</v>
      </c>
      <c r="BU21" s="35">
        <v>0</v>
      </c>
      <c r="BV21" s="35">
        <v>2.0299999999999998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53.248575000000002</v>
      </c>
      <c r="CE21" s="32">
        <v>0</v>
      </c>
      <c r="CG21" s="32">
        <v>58.69</v>
      </c>
      <c r="CH21" s="32">
        <v>30.41</v>
      </c>
      <c r="CI21" s="32">
        <v>44.55</v>
      </c>
      <c r="CJ21" s="32">
        <v>1178.57</v>
      </c>
      <c r="CK21" s="32">
        <v>424.05</v>
      </c>
      <c r="CL21" s="32">
        <v>801.31</v>
      </c>
      <c r="CM21" s="32">
        <v>25.16</v>
      </c>
      <c r="CN21" s="32">
        <v>17.059999999999999</v>
      </c>
      <c r="CO21" s="32">
        <v>21.11</v>
      </c>
      <c r="CP21" s="32">
        <v>0</v>
      </c>
      <c r="CQ21" s="32">
        <v>0.45</v>
      </c>
      <c r="CR21" s="32">
        <v>32.466411000000001</v>
      </c>
    </row>
    <row r="22" spans="1:96" s="32" customFormat="1">
      <c r="A22" s="32" t="str">
        <f>"2"</f>
        <v>2</v>
      </c>
      <c r="B22" s="33" t="s">
        <v>96</v>
      </c>
      <c r="C22" s="34" t="str">
        <f>"26,8"</f>
        <v>26,8</v>
      </c>
      <c r="D22" s="34">
        <v>1.77</v>
      </c>
      <c r="E22" s="34">
        <v>0</v>
      </c>
      <c r="F22" s="34">
        <v>0.18</v>
      </c>
      <c r="G22" s="34">
        <v>0.18</v>
      </c>
      <c r="H22" s="34">
        <v>12.57</v>
      </c>
      <c r="I22" s="34">
        <v>60.005468000000008</v>
      </c>
      <c r="J22" s="35">
        <v>0</v>
      </c>
      <c r="K22" s="35">
        <v>0</v>
      </c>
      <c r="L22" s="35">
        <v>0</v>
      </c>
      <c r="M22" s="35">
        <v>0</v>
      </c>
      <c r="N22" s="35">
        <v>0.28999999999999998</v>
      </c>
      <c r="O22" s="35">
        <v>12.22</v>
      </c>
      <c r="P22" s="35">
        <v>0.05</v>
      </c>
      <c r="Q22" s="35">
        <v>0</v>
      </c>
      <c r="R22" s="35">
        <v>0</v>
      </c>
      <c r="S22" s="35">
        <v>0</v>
      </c>
      <c r="T22" s="35">
        <v>0.48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85.57</v>
      </c>
      <c r="AL22" s="35">
        <v>89.07</v>
      </c>
      <c r="AM22" s="35">
        <v>136.4</v>
      </c>
      <c r="AN22" s="35">
        <v>45.23</v>
      </c>
      <c r="AO22" s="35">
        <v>26.81</v>
      </c>
      <c r="AP22" s="35">
        <v>53.63</v>
      </c>
      <c r="AQ22" s="35">
        <v>20.28</v>
      </c>
      <c r="AR22" s="35">
        <v>96.99</v>
      </c>
      <c r="AS22" s="35">
        <v>60.16</v>
      </c>
      <c r="AT22" s="35">
        <v>83.94</v>
      </c>
      <c r="AU22" s="35">
        <v>69.25</v>
      </c>
      <c r="AV22" s="35">
        <v>36.369999999999997</v>
      </c>
      <c r="AW22" s="35">
        <v>64.349999999999994</v>
      </c>
      <c r="AX22" s="35">
        <v>538.13</v>
      </c>
      <c r="AY22" s="35">
        <v>0</v>
      </c>
      <c r="AZ22" s="35">
        <v>175.34</v>
      </c>
      <c r="BA22" s="35">
        <v>76.239999999999995</v>
      </c>
      <c r="BB22" s="35">
        <v>50.6</v>
      </c>
      <c r="BC22" s="35">
        <v>40.1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7.0000000000000007E-2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10.48</v>
      </c>
      <c r="CC22" s="34">
        <v>1.6993339999999999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1.416112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38.675999999999995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1.3080000000000001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1.0900000000000001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4.0919999999999996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2.48</v>
      </c>
    </row>
    <row r="25" spans="1:96" s="36" customFormat="1" ht="11.4">
      <c r="B25" s="37" t="s">
        <v>106</v>
      </c>
      <c r="C25" s="38"/>
      <c r="D25" s="38">
        <v>26.1</v>
      </c>
      <c r="E25" s="38">
        <v>12.47</v>
      </c>
      <c r="F25" s="38">
        <v>24.23</v>
      </c>
      <c r="G25" s="38">
        <v>12.26</v>
      </c>
      <c r="H25" s="38">
        <v>79.900000000000006</v>
      </c>
      <c r="I25" s="38">
        <v>633.65</v>
      </c>
      <c r="J25" s="39">
        <v>8.68</v>
      </c>
      <c r="K25" s="39">
        <v>7.95</v>
      </c>
      <c r="L25" s="39">
        <v>0</v>
      </c>
      <c r="M25" s="39">
        <v>0</v>
      </c>
      <c r="N25" s="39">
        <v>22.14</v>
      </c>
      <c r="O25" s="39">
        <v>52.01</v>
      </c>
      <c r="P25" s="39">
        <v>5.74</v>
      </c>
      <c r="Q25" s="39">
        <v>0</v>
      </c>
      <c r="R25" s="39">
        <v>0</v>
      </c>
      <c r="S25" s="39">
        <v>0.78</v>
      </c>
      <c r="T25" s="39">
        <v>6.52</v>
      </c>
      <c r="U25" s="39">
        <v>774.21</v>
      </c>
      <c r="V25" s="39">
        <v>1246.3</v>
      </c>
      <c r="W25" s="39">
        <v>82.85</v>
      </c>
      <c r="X25" s="39">
        <v>74.989999999999995</v>
      </c>
      <c r="Y25" s="39">
        <v>279.51</v>
      </c>
      <c r="Z25" s="39">
        <v>4.62</v>
      </c>
      <c r="AA25" s="39">
        <v>18.75</v>
      </c>
      <c r="AB25" s="39">
        <v>817.17</v>
      </c>
      <c r="AC25" s="39">
        <v>187.88</v>
      </c>
      <c r="AD25" s="39">
        <v>6.29</v>
      </c>
      <c r="AE25" s="39">
        <v>0.26</v>
      </c>
      <c r="AF25" s="39">
        <v>0.26</v>
      </c>
      <c r="AG25" s="39">
        <v>5.21</v>
      </c>
      <c r="AH25" s="39">
        <v>10</v>
      </c>
      <c r="AI25" s="39">
        <v>26.63</v>
      </c>
      <c r="AJ25" s="39">
        <v>0</v>
      </c>
      <c r="AK25" s="39">
        <v>957.82</v>
      </c>
      <c r="AL25" s="39">
        <v>807.36</v>
      </c>
      <c r="AM25" s="39">
        <v>1407.16</v>
      </c>
      <c r="AN25" s="39">
        <v>1300.68</v>
      </c>
      <c r="AO25" s="39">
        <v>384.87</v>
      </c>
      <c r="AP25" s="39">
        <v>748.5</v>
      </c>
      <c r="AQ25" s="39">
        <v>229.08</v>
      </c>
      <c r="AR25" s="39">
        <v>853.54</v>
      </c>
      <c r="AS25" s="39">
        <v>977.31</v>
      </c>
      <c r="AT25" s="39">
        <v>1160.43</v>
      </c>
      <c r="AU25" s="39">
        <v>1528.85</v>
      </c>
      <c r="AV25" s="39">
        <v>572.61</v>
      </c>
      <c r="AW25" s="39">
        <v>851.67</v>
      </c>
      <c r="AX25" s="39">
        <v>3603.31</v>
      </c>
      <c r="AY25" s="39">
        <v>185.96</v>
      </c>
      <c r="AZ25" s="39">
        <v>892.27</v>
      </c>
      <c r="BA25" s="39">
        <v>748.01</v>
      </c>
      <c r="BB25" s="39">
        <v>640.73</v>
      </c>
      <c r="BC25" s="39">
        <v>289.31</v>
      </c>
      <c r="BD25" s="39">
        <v>0.1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0.28999999999999998</v>
      </c>
      <c r="BJ25" s="39">
        <v>0</v>
      </c>
      <c r="BK25" s="39">
        <v>1.62</v>
      </c>
      <c r="BL25" s="39">
        <v>0</v>
      </c>
      <c r="BM25" s="39">
        <v>0.7</v>
      </c>
      <c r="BN25" s="39">
        <v>0.04</v>
      </c>
      <c r="BO25" s="39">
        <v>7.0000000000000007E-2</v>
      </c>
      <c r="BP25" s="39">
        <v>0</v>
      </c>
      <c r="BQ25" s="39">
        <v>0.05</v>
      </c>
      <c r="BR25" s="39">
        <v>0.1</v>
      </c>
      <c r="BS25" s="39">
        <v>3.43</v>
      </c>
      <c r="BT25" s="39">
        <v>0</v>
      </c>
      <c r="BU25" s="39">
        <v>0</v>
      </c>
      <c r="BV25" s="39">
        <v>6.83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650.75</v>
      </c>
      <c r="CC25" s="38">
        <f>SUM($CC$17:$CC$24)</f>
        <v>115.382042</v>
      </c>
      <c r="CD25" s="36">
        <f>$I$25/$I$51*100</f>
        <v>24.868426733019096</v>
      </c>
      <c r="CE25" s="36">
        <v>154.94999999999999</v>
      </c>
      <c r="CG25" s="36">
        <v>124.9</v>
      </c>
      <c r="CH25" s="36">
        <v>68.739999999999995</v>
      </c>
      <c r="CI25" s="36">
        <v>96.82</v>
      </c>
      <c r="CJ25" s="36">
        <v>4115.1899999999996</v>
      </c>
      <c r="CK25" s="36">
        <v>1822.62</v>
      </c>
      <c r="CL25" s="36">
        <v>2968.91</v>
      </c>
      <c r="CM25" s="36">
        <v>80.930000000000007</v>
      </c>
      <c r="CN25" s="36">
        <v>45.04</v>
      </c>
      <c r="CO25" s="36">
        <v>62.98</v>
      </c>
      <c r="CP25" s="36">
        <v>6.8</v>
      </c>
      <c r="CQ25" s="36">
        <v>1.74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11.231999999999999</v>
      </c>
      <c r="CE27" s="32">
        <v>0</v>
      </c>
      <c r="CG27" s="32">
        <v>2.7</v>
      </c>
      <c r="CH27" s="32">
        <v>2.7</v>
      </c>
      <c r="CI27" s="32">
        <v>2.7</v>
      </c>
      <c r="CJ27" s="32">
        <v>270</v>
      </c>
      <c r="CK27" s="32">
        <v>122.85</v>
      </c>
      <c r="CL27" s="32">
        <v>196.43</v>
      </c>
      <c r="CM27" s="32">
        <v>0.41</v>
      </c>
      <c r="CN27" s="32">
        <v>0.41</v>
      </c>
      <c r="CO27" s="32">
        <v>0.41</v>
      </c>
      <c r="CP27" s="32">
        <v>0</v>
      </c>
      <c r="CQ27" s="32">
        <v>0</v>
      </c>
      <c r="CR27" s="32">
        <v>9.36</v>
      </c>
    </row>
    <row r="28" spans="1:96" s="28" customFormat="1" ht="24">
      <c r="A28" s="28" t="str">
        <f>""</f>
        <v/>
      </c>
      <c r="B28" s="29" t="s">
        <v>109</v>
      </c>
      <c r="C28" s="30" t="str">
        <f>"20"</f>
        <v>20</v>
      </c>
      <c r="D28" s="30">
        <v>0.6</v>
      </c>
      <c r="E28" s="30">
        <v>0</v>
      </c>
      <c r="F28" s="30">
        <v>6.8</v>
      </c>
      <c r="G28" s="30">
        <v>0</v>
      </c>
      <c r="H28" s="30">
        <v>12.24</v>
      </c>
      <c r="I28" s="30">
        <v>109.29599999999998</v>
      </c>
      <c r="J28" s="31">
        <v>3.78</v>
      </c>
      <c r="K28" s="31">
        <v>0</v>
      </c>
      <c r="L28" s="31">
        <v>0</v>
      </c>
      <c r="M28" s="31">
        <v>0</v>
      </c>
      <c r="N28" s="31">
        <v>10.92</v>
      </c>
      <c r="O28" s="31">
        <v>0.6</v>
      </c>
      <c r="P28" s="31">
        <v>0.72</v>
      </c>
      <c r="Q28" s="31">
        <v>0</v>
      </c>
      <c r="R28" s="31">
        <v>0</v>
      </c>
      <c r="S28" s="31">
        <v>0.1</v>
      </c>
      <c r="T28" s="31">
        <v>0.14000000000000001</v>
      </c>
      <c r="U28" s="31">
        <v>0.4</v>
      </c>
      <c r="V28" s="31">
        <v>38.6</v>
      </c>
      <c r="W28" s="31">
        <v>3.6</v>
      </c>
      <c r="X28" s="31">
        <v>12.4</v>
      </c>
      <c r="Y28" s="31">
        <v>16.399999999999999</v>
      </c>
      <c r="Z28" s="31">
        <v>0.68</v>
      </c>
      <c r="AA28" s="31">
        <v>0</v>
      </c>
      <c r="AB28" s="31">
        <v>0</v>
      </c>
      <c r="AC28" s="31">
        <v>0</v>
      </c>
      <c r="AD28" s="31">
        <v>0.16</v>
      </c>
      <c r="AE28" s="31">
        <v>0</v>
      </c>
      <c r="AF28" s="31">
        <v>0.01</v>
      </c>
      <c r="AG28" s="31">
        <v>0.08</v>
      </c>
      <c r="AH28" s="31">
        <v>0.2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0.12</v>
      </c>
      <c r="CC28" s="30">
        <v>8.4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7</v>
      </c>
    </row>
    <row r="29" spans="1:96" s="36" customFormat="1" ht="11.4">
      <c r="B29" s="37" t="s">
        <v>110</v>
      </c>
      <c r="C29" s="38"/>
      <c r="D29" s="38">
        <v>1.6</v>
      </c>
      <c r="E29" s="38">
        <v>0</v>
      </c>
      <c r="F29" s="38">
        <v>7</v>
      </c>
      <c r="G29" s="38">
        <v>0</v>
      </c>
      <c r="H29" s="38">
        <v>32.840000000000003</v>
      </c>
      <c r="I29" s="38">
        <v>195.78</v>
      </c>
      <c r="J29" s="39">
        <v>3.78</v>
      </c>
      <c r="K29" s="39">
        <v>0</v>
      </c>
      <c r="L29" s="39">
        <v>0</v>
      </c>
      <c r="M29" s="39">
        <v>0</v>
      </c>
      <c r="N29" s="39">
        <v>30.72</v>
      </c>
      <c r="O29" s="39">
        <v>1</v>
      </c>
      <c r="P29" s="39">
        <v>1.1200000000000001</v>
      </c>
      <c r="Q29" s="39">
        <v>0</v>
      </c>
      <c r="R29" s="39">
        <v>0</v>
      </c>
      <c r="S29" s="39">
        <v>1.1000000000000001</v>
      </c>
      <c r="T29" s="39">
        <v>0.74</v>
      </c>
      <c r="U29" s="39">
        <v>12.4</v>
      </c>
      <c r="V29" s="39">
        <v>278.60000000000002</v>
      </c>
      <c r="W29" s="39">
        <v>17.600000000000001</v>
      </c>
      <c r="X29" s="39">
        <v>20.399999999999999</v>
      </c>
      <c r="Y29" s="39">
        <v>30.4</v>
      </c>
      <c r="Z29" s="39">
        <v>3.48</v>
      </c>
      <c r="AA29" s="39">
        <v>0</v>
      </c>
      <c r="AB29" s="39">
        <v>0</v>
      </c>
      <c r="AC29" s="39">
        <v>0</v>
      </c>
      <c r="AD29" s="39">
        <v>0.36</v>
      </c>
      <c r="AE29" s="39">
        <v>0.02</v>
      </c>
      <c r="AF29" s="39">
        <v>0.03</v>
      </c>
      <c r="AG29" s="39">
        <v>0.28000000000000003</v>
      </c>
      <c r="AH29" s="39">
        <v>0.6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176.32</v>
      </c>
      <c r="CC29" s="38">
        <f>SUM($CC$26:$CC$28)</f>
        <v>19.631999999999998</v>
      </c>
      <c r="CD29" s="36">
        <f>$I$29/$I$51*100</f>
        <v>7.6836433138017508</v>
      </c>
      <c r="CE29" s="36">
        <v>0</v>
      </c>
      <c r="CG29" s="36">
        <v>2.7</v>
      </c>
      <c r="CH29" s="36">
        <v>2.7</v>
      </c>
      <c r="CI29" s="36">
        <v>2.7</v>
      </c>
      <c r="CJ29" s="36">
        <v>270</v>
      </c>
      <c r="CK29" s="36">
        <v>122.85</v>
      </c>
      <c r="CL29" s="36">
        <v>196.43</v>
      </c>
      <c r="CM29" s="36">
        <v>0.41</v>
      </c>
      <c r="CN29" s="36">
        <v>0.41</v>
      </c>
      <c r="CO29" s="36">
        <v>0.41</v>
      </c>
      <c r="CP29" s="36">
        <v>0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"4/4"</f>
        <v>4/4</v>
      </c>
      <c r="B32" s="33" t="s">
        <v>93</v>
      </c>
      <c r="C32" s="34" t="str">
        <f>"250"</f>
        <v>250</v>
      </c>
      <c r="D32" s="34">
        <v>3.74</v>
      </c>
      <c r="E32" s="34">
        <v>3.68</v>
      </c>
      <c r="F32" s="34">
        <v>7.55</v>
      </c>
      <c r="G32" s="34">
        <v>0</v>
      </c>
      <c r="H32" s="34">
        <v>10.7</v>
      </c>
      <c r="I32" s="34">
        <v>122.65951750000001</v>
      </c>
      <c r="J32" s="35">
        <v>5.44</v>
      </c>
      <c r="K32" s="35">
        <v>0.14000000000000001</v>
      </c>
      <c r="L32" s="35">
        <v>0</v>
      </c>
      <c r="M32" s="35">
        <v>0</v>
      </c>
      <c r="N32" s="35">
        <v>9.99</v>
      </c>
      <c r="O32" s="35">
        <v>0</v>
      </c>
      <c r="P32" s="35">
        <v>0.71</v>
      </c>
      <c r="Q32" s="35">
        <v>0</v>
      </c>
      <c r="R32" s="35">
        <v>0</v>
      </c>
      <c r="S32" s="35">
        <v>0.13</v>
      </c>
      <c r="T32" s="35">
        <v>2.46</v>
      </c>
      <c r="U32" s="35">
        <v>549.61</v>
      </c>
      <c r="V32" s="35">
        <v>214.84</v>
      </c>
      <c r="W32" s="35">
        <v>154.44</v>
      </c>
      <c r="X32" s="35">
        <v>18.29</v>
      </c>
      <c r="Y32" s="35">
        <v>106.63</v>
      </c>
      <c r="Z32" s="35">
        <v>0.23</v>
      </c>
      <c r="AA32" s="35">
        <v>30</v>
      </c>
      <c r="AB32" s="35">
        <v>25</v>
      </c>
      <c r="AC32" s="35">
        <v>55.63</v>
      </c>
      <c r="AD32" s="35">
        <v>0.06</v>
      </c>
      <c r="AE32" s="35">
        <v>0.04</v>
      </c>
      <c r="AF32" s="35">
        <v>0.17</v>
      </c>
      <c r="AG32" s="35">
        <v>0.19</v>
      </c>
      <c r="AH32" s="35">
        <v>1.01</v>
      </c>
      <c r="AI32" s="35">
        <v>3.35</v>
      </c>
      <c r="AJ32" s="35">
        <v>0</v>
      </c>
      <c r="AK32" s="35">
        <v>194</v>
      </c>
      <c r="AL32" s="35">
        <v>191.6</v>
      </c>
      <c r="AM32" s="35">
        <v>328.78</v>
      </c>
      <c r="AN32" s="35">
        <v>263.51</v>
      </c>
      <c r="AO32" s="35">
        <v>87.95</v>
      </c>
      <c r="AP32" s="35">
        <v>155.52000000000001</v>
      </c>
      <c r="AQ32" s="35">
        <v>53.05</v>
      </c>
      <c r="AR32" s="35">
        <v>174.03</v>
      </c>
      <c r="AS32" s="35">
        <v>2.13</v>
      </c>
      <c r="AT32" s="35">
        <v>1.54</v>
      </c>
      <c r="AU32" s="35">
        <v>3.37</v>
      </c>
      <c r="AV32" s="35">
        <v>2.06</v>
      </c>
      <c r="AW32" s="35">
        <v>1.42</v>
      </c>
      <c r="AX32" s="35">
        <v>8.41</v>
      </c>
      <c r="AY32" s="35">
        <v>0</v>
      </c>
      <c r="AZ32" s="35">
        <v>2.83</v>
      </c>
      <c r="BA32" s="35">
        <v>3.18</v>
      </c>
      <c r="BB32" s="35">
        <v>218.67</v>
      </c>
      <c r="BC32" s="35">
        <v>31.14</v>
      </c>
      <c r="BD32" s="35">
        <v>0.15</v>
      </c>
      <c r="BE32" s="35">
        <v>7.0000000000000007E-2</v>
      </c>
      <c r="BF32" s="35">
        <v>0.04</v>
      </c>
      <c r="BG32" s="35">
        <v>0.08</v>
      </c>
      <c r="BH32" s="35">
        <v>0.09</v>
      </c>
      <c r="BI32" s="35">
        <v>0.44</v>
      </c>
      <c r="BJ32" s="35">
        <v>0</v>
      </c>
      <c r="BK32" s="35">
        <v>1.22</v>
      </c>
      <c r="BL32" s="35">
        <v>0</v>
      </c>
      <c r="BM32" s="35">
        <v>0.38</v>
      </c>
      <c r="BN32" s="35">
        <v>0</v>
      </c>
      <c r="BO32" s="35">
        <v>0</v>
      </c>
      <c r="BP32" s="35">
        <v>0</v>
      </c>
      <c r="BQ32" s="35">
        <v>0.08</v>
      </c>
      <c r="BR32" s="35">
        <v>0.13</v>
      </c>
      <c r="BS32" s="35">
        <v>1</v>
      </c>
      <c r="BT32" s="35">
        <v>0</v>
      </c>
      <c r="BU32" s="35">
        <v>0</v>
      </c>
      <c r="BV32" s="35">
        <v>0.06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253.17</v>
      </c>
      <c r="CC32" s="34">
        <v>27.142315</v>
      </c>
      <c r="CE32" s="32">
        <v>34.17</v>
      </c>
      <c r="CG32" s="32">
        <v>43.2</v>
      </c>
      <c r="CH32" s="32">
        <v>23.05</v>
      </c>
      <c r="CI32" s="32">
        <v>33.119999999999997</v>
      </c>
      <c r="CJ32" s="32">
        <v>957.33</v>
      </c>
      <c r="CK32" s="32">
        <v>452.51</v>
      </c>
      <c r="CL32" s="32">
        <v>704.92</v>
      </c>
      <c r="CM32" s="32">
        <v>25.6</v>
      </c>
      <c r="CN32" s="32">
        <v>16.64</v>
      </c>
      <c r="CO32" s="32">
        <v>21.12</v>
      </c>
      <c r="CP32" s="32">
        <v>5</v>
      </c>
      <c r="CQ32" s="32">
        <v>1.25</v>
      </c>
      <c r="CR32" s="32">
        <v>16.449850000000001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14.85</v>
      </c>
      <c r="CE33" s="32">
        <v>104</v>
      </c>
      <c r="CG33" s="32">
        <v>5.65</v>
      </c>
      <c r="CH33" s="32">
        <v>4.75</v>
      </c>
      <c r="CI33" s="32">
        <v>5.2</v>
      </c>
      <c r="CJ33" s="32">
        <v>810</v>
      </c>
      <c r="CK33" s="32">
        <v>517.5</v>
      </c>
      <c r="CL33" s="32">
        <v>663.75</v>
      </c>
      <c r="CM33" s="32">
        <v>2.5</v>
      </c>
      <c r="CN33" s="32">
        <v>1.75</v>
      </c>
      <c r="CO33" s="32">
        <v>2.13</v>
      </c>
      <c r="CP33" s="32">
        <v>0</v>
      </c>
      <c r="CQ33" s="32">
        <v>0</v>
      </c>
      <c r="CR33" s="32">
        <v>9</v>
      </c>
    </row>
    <row r="34" spans="1:96" s="32" customFormat="1">
      <c r="A34" s="32" t="str">
        <f>"10"</f>
        <v>10</v>
      </c>
      <c r="B34" s="33" t="s">
        <v>95</v>
      </c>
      <c r="C34" s="34" t="str">
        <f>"10"</f>
        <v>10</v>
      </c>
      <c r="D34" s="34">
        <v>0.08</v>
      </c>
      <c r="E34" s="34">
        <v>0.08</v>
      </c>
      <c r="F34" s="34">
        <v>7.25</v>
      </c>
      <c r="G34" s="34">
        <v>0</v>
      </c>
      <c r="H34" s="34">
        <v>0.13</v>
      </c>
      <c r="I34" s="34">
        <v>66.063999999999993</v>
      </c>
      <c r="J34" s="35">
        <v>4.71</v>
      </c>
      <c r="K34" s="35">
        <v>0.22</v>
      </c>
      <c r="L34" s="35">
        <v>0</v>
      </c>
      <c r="M34" s="35">
        <v>0</v>
      </c>
      <c r="N34" s="35">
        <v>0.13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0.14000000000000001</v>
      </c>
      <c r="U34" s="35">
        <v>1.5</v>
      </c>
      <c r="V34" s="35">
        <v>3</v>
      </c>
      <c r="W34" s="35">
        <v>2.4</v>
      </c>
      <c r="X34" s="35">
        <v>0</v>
      </c>
      <c r="Y34" s="35">
        <v>3</v>
      </c>
      <c r="Z34" s="35">
        <v>0.02</v>
      </c>
      <c r="AA34" s="35">
        <v>40</v>
      </c>
      <c r="AB34" s="35">
        <v>30</v>
      </c>
      <c r="AC34" s="35">
        <v>45</v>
      </c>
      <c r="AD34" s="35">
        <v>0.1</v>
      </c>
      <c r="AE34" s="35">
        <v>0</v>
      </c>
      <c r="AF34" s="35">
        <v>0.01</v>
      </c>
      <c r="AG34" s="35">
        <v>0.01</v>
      </c>
      <c r="AH34" s="35">
        <v>0.02</v>
      </c>
      <c r="AI34" s="35">
        <v>0</v>
      </c>
      <c r="AJ34" s="35">
        <v>0</v>
      </c>
      <c r="AK34" s="35">
        <v>4.2</v>
      </c>
      <c r="AL34" s="35">
        <v>4.0999999999999996</v>
      </c>
      <c r="AM34" s="35">
        <v>7.6</v>
      </c>
      <c r="AN34" s="35">
        <v>4.5</v>
      </c>
      <c r="AO34" s="35">
        <v>1.7</v>
      </c>
      <c r="AP34" s="35">
        <v>4.7</v>
      </c>
      <c r="AQ34" s="35">
        <v>4.3</v>
      </c>
      <c r="AR34" s="35">
        <v>4.2</v>
      </c>
      <c r="AS34" s="35">
        <v>3.6</v>
      </c>
      <c r="AT34" s="35">
        <v>2.6</v>
      </c>
      <c r="AU34" s="35">
        <v>5.7</v>
      </c>
      <c r="AV34" s="35">
        <v>3.5</v>
      </c>
      <c r="AW34" s="35">
        <v>2.4</v>
      </c>
      <c r="AX34" s="35">
        <v>14.2</v>
      </c>
      <c r="AY34" s="35">
        <v>0</v>
      </c>
      <c r="AZ34" s="35">
        <v>4.8</v>
      </c>
      <c r="BA34" s="35">
        <v>5.4</v>
      </c>
      <c r="BB34" s="35">
        <v>4.2</v>
      </c>
      <c r="BC34" s="35">
        <v>1</v>
      </c>
      <c r="BD34" s="35">
        <v>0.27</v>
      </c>
      <c r="BE34" s="35">
        <v>0.12</v>
      </c>
      <c r="BF34" s="35">
        <v>7.0000000000000007E-2</v>
      </c>
      <c r="BG34" s="35">
        <v>0.15</v>
      </c>
      <c r="BH34" s="35">
        <v>0.17</v>
      </c>
      <c r="BI34" s="35">
        <v>0.79</v>
      </c>
      <c r="BJ34" s="35">
        <v>0</v>
      </c>
      <c r="BK34" s="35">
        <v>2.21</v>
      </c>
      <c r="BL34" s="35">
        <v>0</v>
      </c>
      <c r="BM34" s="35">
        <v>0.68</v>
      </c>
      <c r="BN34" s="35">
        <v>0</v>
      </c>
      <c r="BO34" s="35">
        <v>0</v>
      </c>
      <c r="BP34" s="35">
        <v>0</v>
      </c>
      <c r="BQ34" s="35">
        <v>0.15</v>
      </c>
      <c r="BR34" s="35">
        <v>0.23</v>
      </c>
      <c r="BS34" s="35">
        <v>1.8</v>
      </c>
      <c r="BT34" s="35">
        <v>0</v>
      </c>
      <c r="BU34" s="35">
        <v>0</v>
      </c>
      <c r="BV34" s="35">
        <v>0.09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2.5</v>
      </c>
      <c r="CC34" s="34">
        <v>15.124890000000001</v>
      </c>
      <c r="CE34" s="32">
        <v>45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9.1666000000000007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3.1703999999999999</v>
      </c>
      <c r="CE35" s="32">
        <v>0</v>
      </c>
      <c r="CG35" s="32">
        <v>0</v>
      </c>
      <c r="CH35" s="32">
        <v>0</v>
      </c>
      <c r="CI35" s="32">
        <v>0</v>
      </c>
      <c r="CJ35" s="32">
        <v>802.15</v>
      </c>
      <c r="CK35" s="32">
        <v>309.04000000000002</v>
      </c>
      <c r="CL35" s="32">
        <v>555.6</v>
      </c>
      <c r="CM35" s="32">
        <v>6.42</v>
      </c>
      <c r="CN35" s="32">
        <v>6.42</v>
      </c>
      <c r="CO35" s="32">
        <v>6.42</v>
      </c>
      <c r="CP35" s="32">
        <v>0</v>
      </c>
      <c r="CQ35" s="32">
        <v>0</v>
      </c>
      <c r="CR35" s="32">
        <v>2.6419999999999999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1.1286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0.68400000000000005</v>
      </c>
    </row>
    <row r="37" spans="1:96" s="36" customFormat="1" ht="11.4">
      <c r="B37" s="37" t="s">
        <v>112</v>
      </c>
      <c r="C37" s="38"/>
      <c r="D37" s="38">
        <v>12.3</v>
      </c>
      <c r="E37" s="38">
        <v>8.84</v>
      </c>
      <c r="F37" s="38">
        <v>19.75</v>
      </c>
      <c r="G37" s="38">
        <v>0.35</v>
      </c>
      <c r="H37" s="38">
        <v>40.5</v>
      </c>
      <c r="I37" s="38">
        <v>386.55</v>
      </c>
      <c r="J37" s="39">
        <v>11.35</v>
      </c>
      <c r="K37" s="39">
        <v>0.36</v>
      </c>
      <c r="L37" s="39">
        <v>0</v>
      </c>
      <c r="M37" s="39">
        <v>0</v>
      </c>
      <c r="N37" s="39">
        <v>16.84</v>
      </c>
      <c r="O37" s="39">
        <v>22.8</v>
      </c>
      <c r="P37" s="39">
        <v>0.86</v>
      </c>
      <c r="Q37" s="39">
        <v>0</v>
      </c>
      <c r="R37" s="39">
        <v>0</v>
      </c>
      <c r="S37" s="39">
        <v>0.13</v>
      </c>
      <c r="T37" s="39">
        <v>3.93</v>
      </c>
      <c r="U37" s="39">
        <v>604.77</v>
      </c>
      <c r="V37" s="39">
        <v>274.02</v>
      </c>
      <c r="W37" s="39">
        <v>179.01</v>
      </c>
      <c r="X37" s="39">
        <v>23.09</v>
      </c>
      <c r="Y37" s="39">
        <v>186.43</v>
      </c>
      <c r="Z37" s="39">
        <v>1.27</v>
      </c>
      <c r="AA37" s="39">
        <v>170</v>
      </c>
      <c r="AB37" s="39">
        <v>79</v>
      </c>
      <c r="AC37" s="39">
        <v>204.63</v>
      </c>
      <c r="AD37" s="39">
        <v>0.4</v>
      </c>
      <c r="AE37" s="39">
        <v>7.0000000000000007E-2</v>
      </c>
      <c r="AF37" s="39">
        <v>0.35</v>
      </c>
      <c r="AG37" s="39">
        <v>0.28000000000000003</v>
      </c>
      <c r="AH37" s="39">
        <v>2.4700000000000002</v>
      </c>
      <c r="AI37" s="39">
        <v>3.35</v>
      </c>
      <c r="AJ37" s="39">
        <v>0</v>
      </c>
      <c r="AK37" s="39">
        <v>666.65</v>
      </c>
      <c r="AL37" s="39">
        <v>600.66999999999996</v>
      </c>
      <c r="AM37" s="39">
        <v>1023.26</v>
      </c>
      <c r="AN37" s="39">
        <v>713.6</v>
      </c>
      <c r="AO37" s="39">
        <v>309.27999999999997</v>
      </c>
      <c r="AP37" s="39">
        <v>504.27</v>
      </c>
      <c r="AQ37" s="39">
        <v>176.8</v>
      </c>
      <c r="AR37" s="39">
        <v>619.99</v>
      </c>
      <c r="AS37" s="39">
        <v>401.96</v>
      </c>
      <c r="AT37" s="39">
        <v>475.54</v>
      </c>
      <c r="AU37" s="39">
        <v>629.86</v>
      </c>
      <c r="AV37" s="39">
        <v>209.42</v>
      </c>
      <c r="AW37" s="39">
        <v>290.27999999999997</v>
      </c>
      <c r="AX37" s="39">
        <v>1735.79</v>
      </c>
      <c r="AY37" s="39">
        <v>5.6</v>
      </c>
      <c r="AZ37" s="39">
        <v>493.15</v>
      </c>
      <c r="BA37" s="39">
        <v>522.03</v>
      </c>
      <c r="BB37" s="39">
        <v>507.67</v>
      </c>
      <c r="BC37" s="39">
        <v>224.16</v>
      </c>
      <c r="BD37" s="39">
        <v>0.42</v>
      </c>
      <c r="BE37" s="39">
        <v>0.19</v>
      </c>
      <c r="BF37" s="39">
        <v>0.1</v>
      </c>
      <c r="BG37" s="39">
        <v>0.23</v>
      </c>
      <c r="BH37" s="39">
        <v>0.27</v>
      </c>
      <c r="BI37" s="39">
        <v>1.23</v>
      </c>
      <c r="BJ37" s="39">
        <v>0</v>
      </c>
      <c r="BK37" s="39">
        <v>3.47</v>
      </c>
      <c r="BL37" s="39">
        <v>0</v>
      </c>
      <c r="BM37" s="39">
        <v>1.06</v>
      </c>
      <c r="BN37" s="39">
        <v>0</v>
      </c>
      <c r="BO37" s="39">
        <v>0</v>
      </c>
      <c r="BP37" s="39">
        <v>0</v>
      </c>
      <c r="BQ37" s="39">
        <v>0.24</v>
      </c>
      <c r="BR37" s="39">
        <v>0.36</v>
      </c>
      <c r="BS37" s="39">
        <v>2.83</v>
      </c>
      <c r="BT37" s="39">
        <v>0</v>
      </c>
      <c r="BU37" s="39">
        <v>0</v>
      </c>
      <c r="BV37" s="39">
        <v>0.28999999999999998</v>
      </c>
      <c r="BW37" s="39">
        <v>0.03</v>
      </c>
      <c r="BX37" s="39">
        <v>0</v>
      </c>
      <c r="BY37" s="39">
        <v>0</v>
      </c>
      <c r="BZ37" s="39">
        <v>0</v>
      </c>
      <c r="CA37" s="39">
        <v>0</v>
      </c>
      <c r="CB37" s="39">
        <v>504.91</v>
      </c>
      <c r="CC37" s="38">
        <f>SUM($CC$31:$CC$36)</f>
        <v>61.416204999999998</v>
      </c>
      <c r="CD37" s="36">
        <f>$I$37/$I$51*100</f>
        <v>15.170662595515715</v>
      </c>
      <c r="CE37" s="36">
        <v>183.17</v>
      </c>
      <c r="CG37" s="36">
        <v>49.85</v>
      </c>
      <c r="CH37" s="36">
        <v>28.5</v>
      </c>
      <c r="CI37" s="36">
        <v>39.17</v>
      </c>
      <c r="CJ37" s="36">
        <v>2649.48</v>
      </c>
      <c r="CK37" s="36">
        <v>1311.85</v>
      </c>
      <c r="CL37" s="36">
        <v>1980.67</v>
      </c>
      <c r="CM37" s="36">
        <v>42.76</v>
      </c>
      <c r="CN37" s="36">
        <v>29.51</v>
      </c>
      <c r="CO37" s="36">
        <v>36.14</v>
      </c>
      <c r="CP37" s="36">
        <v>11</v>
      </c>
      <c r="CQ37" s="36">
        <v>1.25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36">
      <c r="A39" s="32" t="str">
        <f>"5/1"</f>
        <v>5/1</v>
      </c>
      <c r="B39" s="33" t="s">
        <v>100</v>
      </c>
      <c r="C39" s="34" t="str">
        <f>"100"</f>
        <v>100</v>
      </c>
      <c r="D39" s="34">
        <v>1.68</v>
      </c>
      <c r="E39" s="34">
        <v>0</v>
      </c>
      <c r="F39" s="34">
        <v>6.04</v>
      </c>
      <c r="G39" s="34">
        <v>6.04</v>
      </c>
      <c r="H39" s="34">
        <v>10.36</v>
      </c>
      <c r="I39" s="34">
        <v>98.854756000000009</v>
      </c>
      <c r="J39" s="35">
        <v>0.75</v>
      </c>
      <c r="K39" s="35">
        <v>3.9</v>
      </c>
      <c r="L39" s="35">
        <v>0</v>
      </c>
      <c r="M39" s="35">
        <v>0</v>
      </c>
      <c r="N39" s="35">
        <v>6.74</v>
      </c>
      <c r="O39" s="35">
        <v>2.0699999999999998</v>
      </c>
      <c r="P39" s="35">
        <v>1.55</v>
      </c>
      <c r="Q39" s="35">
        <v>0</v>
      </c>
      <c r="R39" s="35">
        <v>0</v>
      </c>
      <c r="S39" s="35">
        <v>0.2</v>
      </c>
      <c r="T39" s="35">
        <v>1.29</v>
      </c>
      <c r="U39" s="35">
        <v>198.01</v>
      </c>
      <c r="V39" s="35">
        <v>197.36</v>
      </c>
      <c r="W39" s="35">
        <v>33.65</v>
      </c>
      <c r="X39" s="35">
        <v>10.95</v>
      </c>
      <c r="Y39" s="35">
        <v>23.6</v>
      </c>
      <c r="Z39" s="35">
        <v>0.45</v>
      </c>
      <c r="AA39" s="35">
        <v>0</v>
      </c>
      <c r="AB39" s="35">
        <v>12.35</v>
      </c>
      <c r="AC39" s="35">
        <v>1.89</v>
      </c>
      <c r="AD39" s="35">
        <v>2.72</v>
      </c>
      <c r="AE39" s="35">
        <v>0.02</v>
      </c>
      <c r="AF39" s="35">
        <v>0.03</v>
      </c>
      <c r="AG39" s="35">
        <v>0.45</v>
      </c>
      <c r="AH39" s="35">
        <v>0.6</v>
      </c>
      <c r="AI39" s="35">
        <v>28.47</v>
      </c>
      <c r="AJ39" s="35">
        <v>0</v>
      </c>
      <c r="AK39" s="35">
        <v>35.81</v>
      </c>
      <c r="AL39" s="35">
        <v>30.87</v>
      </c>
      <c r="AM39" s="35">
        <v>39.520000000000003</v>
      </c>
      <c r="AN39" s="35">
        <v>37.67</v>
      </c>
      <c r="AO39" s="35">
        <v>13.58</v>
      </c>
      <c r="AP39" s="35">
        <v>27.78</v>
      </c>
      <c r="AQ39" s="35">
        <v>6.18</v>
      </c>
      <c r="AR39" s="35">
        <v>34.58</v>
      </c>
      <c r="AS39" s="35">
        <v>43.84</v>
      </c>
      <c r="AT39" s="35">
        <v>52.49</v>
      </c>
      <c r="AU39" s="35">
        <v>106.2</v>
      </c>
      <c r="AV39" s="35">
        <v>17.3</v>
      </c>
      <c r="AW39" s="35">
        <v>29.02</v>
      </c>
      <c r="AX39" s="35">
        <v>169.8</v>
      </c>
      <c r="AY39" s="35">
        <v>0</v>
      </c>
      <c r="AZ39" s="35">
        <v>36.43</v>
      </c>
      <c r="BA39" s="35">
        <v>36.43</v>
      </c>
      <c r="BB39" s="35">
        <v>30.87</v>
      </c>
      <c r="BC39" s="35">
        <v>12.35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0.37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82.12</v>
      </c>
      <c r="CC39" s="34">
        <v>17.599207</v>
      </c>
      <c r="CE39" s="32">
        <v>2.06</v>
      </c>
      <c r="CG39" s="32">
        <v>27.31</v>
      </c>
      <c r="CH39" s="32">
        <v>12.03</v>
      </c>
      <c r="CI39" s="32">
        <v>19.670000000000002</v>
      </c>
      <c r="CJ39" s="32">
        <v>678.17</v>
      </c>
      <c r="CK39" s="32">
        <v>172.61</v>
      </c>
      <c r="CL39" s="32">
        <v>425.39</v>
      </c>
      <c r="CM39" s="32">
        <v>18.52</v>
      </c>
      <c r="CN39" s="32">
        <v>15.23</v>
      </c>
      <c r="CO39" s="32">
        <v>16.87</v>
      </c>
      <c r="CP39" s="32">
        <v>3</v>
      </c>
      <c r="CQ39" s="32">
        <v>0.5</v>
      </c>
      <c r="CR39" s="32">
        <v>10.666186</v>
      </c>
    </row>
    <row r="40" spans="1:96" s="32" customFormat="1">
      <c r="A40" s="32" t="str">
        <f>"358"</f>
        <v>358</v>
      </c>
      <c r="B40" s="33" t="s">
        <v>101</v>
      </c>
      <c r="C40" s="34" t="str">
        <f>"250"</f>
        <v>250</v>
      </c>
      <c r="D40" s="34">
        <v>6.65</v>
      </c>
      <c r="E40" s="34">
        <v>0</v>
      </c>
      <c r="F40" s="34">
        <v>6.13</v>
      </c>
      <c r="G40" s="34">
        <v>5.23</v>
      </c>
      <c r="H40" s="34">
        <v>20.64</v>
      </c>
      <c r="I40" s="34">
        <v>160.65745000000001</v>
      </c>
      <c r="J40" s="35">
        <v>0.68</v>
      </c>
      <c r="K40" s="35">
        <v>3.25</v>
      </c>
      <c r="L40" s="35">
        <v>0</v>
      </c>
      <c r="M40" s="35">
        <v>0</v>
      </c>
      <c r="N40" s="35">
        <v>12.36</v>
      </c>
      <c r="O40" s="35">
        <v>7.13</v>
      </c>
      <c r="P40" s="35">
        <v>1.1499999999999999</v>
      </c>
      <c r="Q40" s="35">
        <v>0</v>
      </c>
      <c r="R40" s="35">
        <v>0</v>
      </c>
      <c r="S40" s="35">
        <v>0.15</v>
      </c>
      <c r="T40" s="35">
        <v>1.07</v>
      </c>
      <c r="U40" s="35">
        <v>121.25</v>
      </c>
      <c r="V40" s="35">
        <v>293.41000000000003</v>
      </c>
      <c r="W40" s="35">
        <v>11.39</v>
      </c>
      <c r="X40" s="35">
        <v>15.09</v>
      </c>
      <c r="Y40" s="35">
        <v>36.450000000000003</v>
      </c>
      <c r="Z40" s="35">
        <v>0.57999999999999996</v>
      </c>
      <c r="AA40" s="35">
        <v>0</v>
      </c>
      <c r="AB40" s="35">
        <v>968.32</v>
      </c>
      <c r="AC40" s="35">
        <v>201.87</v>
      </c>
      <c r="AD40" s="35">
        <v>2.31</v>
      </c>
      <c r="AE40" s="35">
        <v>0.05</v>
      </c>
      <c r="AF40" s="35">
        <v>0.04</v>
      </c>
      <c r="AG40" s="35">
        <v>0.64</v>
      </c>
      <c r="AH40" s="35">
        <v>1.1000000000000001</v>
      </c>
      <c r="AI40" s="35">
        <v>4.78</v>
      </c>
      <c r="AJ40" s="35">
        <v>0</v>
      </c>
      <c r="AK40" s="35">
        <v>16.260000000000002</v>
      </c>
      <c r="AL40" s="35">
        <v>22.85</v>
      </c>
      <c r="AM40" s="35">
        <v>28.58</v>
      </c>
      <c r="AN40" s="35">
        <v>32.909999999999997</v>
      </c>
      <c r="AO40" s="35">
        <v>5.73</v>
      </c>
      <c r="AP40" s="35">
        <v>22.56</v>
      </c>
      <c r="AQ40" s="35">
        <v>10.53</v>
      </c>
      <c r="AR40" s="35">
        <v>22.96</v>
      </c>
      <c r="AS40" s="35">
        <v>32.869999999999997</v>
      </c>
      <c r="AT40" s="35">
        <v>82.08</v>
      </c>
      <c r="AU40" s="35">
        <v>46.91</v>
      </c>
      <c r="AV40" s="35">
        <v>8.18</v>
      </c>
      <c r="AW40" s="35">
        <v>22.77</v>
      </c>
      <c r="AX40" s="35">
        <v>129.63999999999999</v>
      </c>
      <c r="AY40" s="35">
        <v>0</v>
      </c>
      <c r="AZ40" s="35">
        <v>17.489999999999998</v>
      </c>
      <c r="BA40" s="35">
        <v>16.3</v>
      </c>
      <c r="BB40" s="35">
        <v>16.36</v>
      </c>
      <c r="BC40" s="35">
        <v>7.48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0.31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1.1200000000000001</v>
      </c>
      <c r="BT40" s="35">
        <v>0</v>
      </c>
      <c r="BU40" s="35">
        <v>0</v>
      </c>
      <c r="BV40" s="35">
        <v>3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238.28</v>
      </c>
      <c r="CC40" s="34">
        <v>26.555641999999999</v>
      </c>
      <c r="CE40" s="32">
        <v>161.38999999999999</v>
      </c>
      <c r="CG40" s="32">
        <v>15.4</v>
      </c>
      <c r="CH40" s="32">
        <v>9.4</v>
      </c>
      <c r="CI40" s="32">
        <v>12.4</v>
      </c>
      <c r="CJ40" s="32">
        <v>358.2</v>
      </c>
      <c r="CK40" s="32">
        <v>228.2</v>
      </c>
      <c r="CL40" s="32">
        <v>293.2</v>
      </c>
      <c r="CM40" s="32">
        <v>10.26</v>
      </c>
      <c r="CN40" s="32">
        <v>2.1</v>
      </c>
      <c r="CO40" s="32">
        <v>6.18</v>
      </c>
      <c r="CP40" s="32">
        <v>0</v>
      </c>
      <c r="CQ40" s="32">
        <v>0.3</v>
      </c>
      <c r="CR40" s="32">
        <v>16.094328000000001</v>
      </c>
    </row>
    <row r="41" spans="1:96" s="32" customFormat="1">
      <c r="A41" s="32" t="str">
        <f>"3/3"</f>
        <v>3/3</v>
      </c>
      <c r="B41" s="33" t="s">
        <v>102</v>
      </c>
      <c r="C41" s="34" t="str">
        <f>"180"</f>
        <v>180</v>
      </c>
      <c r="D41" s="34">
        <v>3.73</v>
      </c>
      <c r="E41" s="34">
        <v>0.65</v>
      </c>
      <c r="F41" s="34">
        <v>4.4000000000000004</v>
      </c>
      <c r="G41" s="34">
        <v>0.62</v>
      </c>
      <c r="H41" s="34">
        <v>26.49</v>
      </c>
      <c r="I41" s="34">
        <v>159.10285500000001</v>
      </c>
      <c r="J41" s="35">
        <v>2.73</v>
      </c>
      <c r="K41" s="35">
        <v>0.1</v>
      </c>
      <c r="L41" s="35">
        <v>0</v>
      </c>
      <c r="M41" s="35">
        <v>0</v>
      </c>
      <c r="N41" s="35">
        <v>2.58</v>
      </c>
      <c r="O41" s="35">
        <v>21.87</v>
      </c>
      <c r="P41" s="35">
        <v>2.04</v>
      </c>
      <c r="Q41" s="35">
        <v>0</v>
      </c>
      <c r="R41" s="35">
        <v>0</v>
      </c>
      <c r="S41" s="35">
        <v>0.35</v>
      </c>
      <c r="T41" s="35">
        <v>2.9</v>
      </c>
      <c r="U41" s="35">
        <v>276.31</v>
      </c>
      <c r="V41" s="35">
        <v>763.55</v>
      </c>
      <c r="W41" s="35">
        <v>42.83</v>
      </c>
      <c r="X41" s="35">
        <v>36.549999999999997</v>
      </c>
      <c r="Y41" s="35">
        <v>104.61</v>
      </c>
      <c r="Z41" s="35">
        <v>1.36</v>
      </c>
      <c r="AA41" s="35">
        <v>22.5</v>
      </c>
      <c r="AB41" s="35">
        <v>40.93</v>
      </c>
      <c r="AC41" s="35">
        <v>30.06</v>
      </c>
      <c r="AD41" s="35">
        <v>0.21</v>
      </c>
      <c r="AE41" s="35">
        <v>0.14000000000000001</v>
      </c>
      <c r="AF41" s="35">
        <v>0.12</v>
      </c>
      <c r="AG41" s="35">
        <v>1.6</v>
      </c>
      <c r="AH41" s="35">
        <v>3.11</v>
      </c>
      <c r="AI41" s="35">
        <v>6.54</v>
      </c>
      <c r="AJ41" s="35">
        <v>0</v>
      </c>
      <c r="AK41" s="35">
        <v>75.11</v>
      </c>
      <c r="AL41" s="35">
        <v>97.73</v>
      </c>
      <c r="AM41" s="35">
        <v>139.19</v>
      </c>
      <c r="AN41" s="35">
        <v>141.72</v>
      </c>
      <c r="AO41" s="35">
        <v>31.93</v>
      </c>
      <c r="AP41" s="35">
        <v>91.36</v>
      </c>
      <c r="AQ41" s="35">
        <v>41.81</v>
      </c>
      <c r="AR41" s="35">
        <v>96.1</v>
      </c>
      <c r="AS41" s="35">
        <v>90.8</v>
      </c>
      <c r="AT41" s="35">
        <v>247.35</v>
      </c>
      <c r="AU41" s="35">
        <v>110.17</v>
      </c>
      <c r="AV41" s="35">
        <v>23.04</v>
      </c>
      <c r="AW41" s="35">
        <v>64.13</v>
      </c>
      <c r="AX41" s="35">
        <v>344.65</v>
      </c>
      <c r="AY41" s="35">
        <v>0</v>
      </c>
      <c r="AZ41" s="35">
        <v>48.22</v>
      </c>
      <c r="BA41" s="35">
        <v>43.86</v>
      </c>
      <c r="BB41" s="35">
        <v>87.3</v>
      </c>
      <c r="BC41" s="35">
        <v>25.99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0.34</v>
      </c>
      <c r="BJ41" s="35">
        <v>0</v>
      </c>
      <c r="BK41" s="35">
        <v>1.05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1.02</v>
      </c>
      <c r="BT41" s="35">
        <v>0</v>
      </c>
      <c r="BU41" s="35">
        <v>0</v>
      </c>
      <c r="BV41" s="35">
        <v>0.17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148.35</v>
      </c>
      <c r="CC41" s="34">
        <v>27.876114999999999</v>
      </c>
      <c r="CE41" s="32">
        <v>29.32</v>
      </c>
      <c r="CG41" s="32">
        <v>34.6</v>
      </c>
      <c r="CH41" s="32">
        <v>19.77</v>
      </c>
      <c r="CI41" s="32">
        <v>27.18</v>
      </c>
      <c r="CJ41" s="32">
        <v>555.89</v>
      </c>
      <c r="CK41" s="32">
        <v>478.95</v>
      </c>
      <c r="CL41" s="32">
        <v>517.41999999999996</v>
      </c>
      <c r="CM41" s="32">
        <v>22.13</v>
      </c>
      <c r="CN41" s="32">
        <v>3.29</v>
      </c>
      <c r="CO41" s="32">
        <v>12.71</v>
      </c>
      <c r="CP41" s="32">
        <v>0</v>
      </c>
      <c r="CQ41" s="32">
        <v>0.9</v>
      </c>
      <c r="CR41" s="32">
        <v>16.894608000000002</v>
      </c>
    </row>
    <row r="42" spans="1:96" s="32" customFormat="1" ht="24">
      <c r="A42" s="32" t="str">
        <f>"16/8"</f>
        <v>16/8</v>
      </c>
      <c r="B42" s="33" t="s">
        <v>103</v>
      </c>
      <c r="C42" s="34" t="str">
        <f>"100"</f>
        <v>100</v>
      </c>
      <c r="D42" s="34">
        <v>15</v>
      </c>
      <c r="E42" s="34">
        <v>13.25</v>
      </c>
      <c r="F42" s="34">
        <v>12.92</v>
      </c>
      <c r="G42" s="34">
        <v>3.92</v>
      </c>
      <c r="H42" s="34">
        <v>10.72</v>
      </c>
      <c r="I42" s="34">
        <v>218.904</v>
      </c>
      <c r="J42" s="35">
        <v>5.97</v>
      </c>
      <c r="K42" s="35">
        <v>3.25</v>
      </c>
      <c r="L42" s="35">
        <v>0</v>
      </c>
      <c r="M42" s="35">
        <v>0</v>
      </c>
      <c r="N42" s="35">
        <v>1.1000000000000001</v>
      </c>
      <c r="O42" s="35">
        <v>9.09</v>
      </c>
      <c r="P42" s="35">
        <v>0.53</v>
      </c>
      <c r="Q42" s="35">
        <v>0</v>
      </c>
      <c r="R42" s="35">
        <v>0</v>
      </c>
      <c r="S42" s="35">
        <v>0.06</v>
      </c>
      <c r="T42" s="35">
        <v>1.65</v>
      </c>
      <c r="U42" s="35">
        <v>228.99</v>
      </c>
      <c r="V42" s="35">
        <v>230.81</v>
      </c>
      <c r="W42" s="35">
        <v>11.92</v>
      </c>
      <c r="X42" s="35">
        <v>18.32</v>
      </c>
      <c r="Y42" s="35">
        <v>130.44999999999999</v>
      </c>
      <c r="Z42" s="35">
        <v>2.17</v>
      </c>
      <c r="AA42" s="35">
        <v>0</v>
      </c>
      <c r="AB42" s="35">
        <v>0</v>
      </c>
      <c r="AC42" s="35">
        <v>0</v>
      </c>
      <c r="AD42" s="35">
        <v>2.62</v>
      </c>
      <c r="AE42" s="35">
        <v>0.06</v>
      </c>
      <c r="AF42" s="35">
        <v>0.11</v>
      </c>
      <c r="AG42" s="35">
        <v>3.29</v>
      </c>
      <c r="AH42" s="35">
        <v>6.42</v>
      </c>
      <c r="AI42" s="35">
        <v>0.2</v>
      </c>
      <c r="AJ42" s="35">
        <v>0</v>
      </c>
      <c r="AK42" s="35">
        <v>789.74</v>
      </c>
      <c r="AL42" s="35">
        <v>611.61</v>
      </c>
      <c r="AM42" s="35">
        <v>1136.44</v>
      </c>
      <c r="AN42" s="35">
        <v>1159.81</v>
      </c>
      <c r="AO42" s="35">
        <v>333.45</v>
      </c>
      <c r="AP42" s="35">
        <v>604.91999999999996</v>
      </c>
      <c r="AQ42" s="35">
        <v>162.02000000000001</v>
      </c>
      <c r="AR42" s="35">
        <v>625.72</v>
      </c>
      <c r="AS42" s="35">
        <v>810.54</v>
      </c>
      <c r="AT42" s="35">
        <v>794.45</v>
      </c>
      <c r="AU42" s="35">
        <v>1304.17</v>
      </c>
      <c r="AV42" s="35">
        <v>528.12</v>
      </c>
      <c r="AW42" s="35">
        <v>706.95</v>
      </c>
      <c r="AX42" s="35">
        <v>2518.42</v>
      </c>
      <c r="AY42" s="35">
        <v>206.63</v>
      </c>
      <c r="AZ42" s="35">
        <v>595.23</v>
      </c>
      <c r="BA42" s="35">
        <v>602.35</v>
      </c>
      <c r="BB42" s="35">
        <v>499.75</v>
      </c>
      <c r="BC42" s="35">
        <v>209.05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0.25</v>
      </c>
      <c r="BL42" s="35">
        <v>0</v>
      </c>
      <c r="BM42" s="35">
        <v>0.16</v>
      </c>
      <c r="BN42" s="35">
        <v>0.01</v>
      </c>
      <c r="BO42" s="35">
        <v>0.03</v>
      </c>
      <c r="BP42" s="35">
        <v>0</v>
      </c>
      <c r="BQ42" s="35">
        <v>0</v>
      </c>
      <c r="BR42" s="35">
        <v>0</v>
      </c>
      <c r="BS42" s="35">
        <v>0.9</v>
      </c>
      <c r="BT42" s="35">
        <v>0</v>
      </c>
      <c r="BU42" s="35">
        <v>0</v>
      </c>
      <c r="BV42" s="35">
        <v>2.2599999999999998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85.95</v>
      </c>
      <c r="CC42" s="34">
        <v>59.165084</v>
      </c>
      <c r="CE42" s="32">
        <v>0</v>
      </c>
      <c r="CG42" s="32">
        <v>26.68</v>
      </c>
      <c r="CH42" s="32">
        <v>13.82</v>
      </c>
      <c r="CI42" s="32">
        <v>20.25</v>
      </c>
      <c r="CJ42" s="32">
        <v>535.71</v>
      </c>
      <c r="CK42" s="32">
        <v>192.75</v>
      </c>
      <c r="CL42" s="32">
        <v>364.23</v>
      </c>
      <c r="CM42" s="32">
        <v>11.44</v>
      </c>
      <c r="CN42" s="32">
        <v>7.75</v>
      </c>
      <c r="CO42" s="32">
        <v>9.6</v>
      </c>
      <c r="CP42" s="32">
        <v>0</v>
      </c>
      <c r="CQ42" s="32">
        <v>0.5</v>
      </c>
      <c r="CR42" s="32">
        <v>36.073790000000002</v>
      </c>
    </row>
    <row r="43" spans="1:96" s="32" customFormat="1">
      <c r="A43" s="32" t="str">
        <f>"2"</f>
        <v>2</v>
      </c>
      <c r="B43" s="33" t="s">
        <v>96</v>
      </c>
      <c r="C43" s="34" t="str">
        <f>"30"</f>
        <v>30</v>
      </c>
      <c r="D43" s="34">
        <v>1.98</v>
      </c>
      <c r="E43" s="34">
        <v>0</v>
      </c>
      <c r="F43" s="34">
        <v>0.2</v>
      </c>
      <c r="G43" s="34">
        <v>0.2</v>
      </c>
      <c r="H43" s="34">
        <v>14.07</v>
      </c>
      <c r="I43" s="34">
        <v>67.170299999999997</v>
      </c>
      <c r="J43" s="35">
        <v>0</v>
      </c>
      <c r="K43" s="35">
        <v>0</v>
      </c>
      <c r="L43" s="35">
        <v>0</v>
      </c>
      <c r="M43" s="35">
        <v>0</v>
      </c>
      <c r="N43" s="35">
        <v>0.33</v>
      </c>
      <c r="O43" s="35">
        <v>13.68</v>
      </c>
      <c r="P43" s="35">
        <v>0.06</v>
      </c>
      <c r="Q43" s="35">
        <v>0</v>
      </c>
      <c r="R43" s="35">
        <v>0</v>
      </c>
      <c r="S43" s="35">
        <v>0</v>
      </c>
      <c r="T43" s="35">
        <v>0.54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95.79</v>
      </c>
      <c r="AL43" s="35">
        <v>99.7</v>
      </c>
      <c r="AM43" s="35">
        <v>152.69</v>
      </c>
      <c r="AN43" s="35">
        <v>50.63</v>
      </c>
      <c r="AO43" s="35">
        <v>30.02</v>
      </c>
      <c r="AP43" s="35">
        <v>60.03</v>
      </c>
      <c r="AQ43" s="35">
        <v>22.71</v>
      </c>
      <c r="AR43" s="35">
        <v>108.58</v>
      </c>
      <c r="AS43" s="35">
        <v>67.34</v>
      </c>
      <c r="AT43" s="35">
        <v>93.96</v>
      </c>
      <c r="AU43" s="35">
        <v>77.52</v>
      </c>
      <c r="AV43" s="35">
        <v>40.72</v>
      </c>
      <c r="AW43" s="35">
        <v>72.040000000000006</v>
      </c>
      <c r="AX43" s="35">
        <v>602.39</v>
      </c>
      <c r="AY43" s="35">
        <v>0</v>
      </c>
      <c r="AZ43" s="35">
        <v>196.27</v>
      </c>
      <c r="BA43" s="35">
        <v>85.35</v>
      </c>
      <c r="BB43" s="35">
        <v>56.64</v>
      </c>
      <c r="BC43" s="35">
        <v>44.89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0.08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11.73</v>
      </c>
      <c r="CC43" s="34">
        <v>1.9022399999999999</v>
      </c>
      <c r="CE43" s="32">
        <v>0</v>
      </c>
      <c r="CG43" s="32">
        <v>0</v>
      </c>
      <c r="CH43" s="32">
        <v>0</v>
      </c>
      <c r="CI43" s="32">
        <v>0</v>
      </c>
      <c r="CJ43" s="32">
        <v>794.13</v>
      </c>
      <c r="CK43" s="32">
        <v>305.95</v>
      </c>
      <c r="CL43" s="32">
        <v>550.04</v>
      </c>
      <c r="CM43" s="32">
        <v>6.35</v>
      </c>
      <c r="CN43" s="32">
        <v>6.35</v>
      </c>
      <c r="CO43" s="32">
        <v>6.35</v>
      </c>
      <c r="CP43" s="32">
        <v>0</v>
      </c>
      <c r="CQ43" s="32">
        <v>0</v>
      </c>
      <c r="CR43" s="32">
        <v>1.5851999999999999</v>
      </c>
    </row>
    <row r="44" spans="1:96" s="32" customFormat="1">
      <c r="A44" s="32" t="str">
        <f>"3"</f>
        <v>3</v>
      </c>
      <c r="B44" s="33" t="s">
        <v>104</v>
      </c>
      <c r="C44" s="34" t="str">
        <f>"26,9"</f>
        <v>26,9</v>
      </c>
      <c r="D44" s="34">
        <v>1.78</v>
      </c>
      <c r="E44" s="34">
        <v>0</v>
      </c>
      <c r="F44" s="34">
        <v>0.32</v>
      </c>
      <c r="G44" s="34">
        <v>0.32</v>
      </c>
      <c r="H44" s="34">
        <v>11.22</v>
      </c>
      <c r="I44" s="34">
        <v>52.019220000000004</v>
      </c>
      <c r="J44" s="35">
        <v>0.05</v>
      </c>
      <c r="K44" s="35">
        <v>0</v>
      </c>
      <c r="L44" s="35">
        <v>0</v>
      </c>
      <c r="M44" s="35">
        <v>0</v>
      </c>
      <c r="N44" s="35">
        <v>0.32</v>
      </c>
      <c r="O44" s="35">
        <v>8.66</v>
      </c>
      <c r="P44" s="35">
        <v>2.23</v>
      </c>
      <c r="Q44" s="35">
        <v>0</v>
      </c>
      <c r="R44" s="35">
        <v>0</v>
      </c>
      <c r="S44" s="35">
        <v>0.27</v>
      </c>
      <c r="T44" s="35">
        <v>0.67</v>
      </c>
      <c r="U44" s="35">
        <v>164.09</v>
      </c>
      <c r="V44" s="35">
        <v>65.91</v>
      </c>
      <c r="W44" s="35">
        <v>9.42</v>
      </c>
      <c r="X44" s="35">
        <v>12.64</v>
      </c>
      <c r="Y44" s="35">
        <v>42.5</v>
      </c>
      <c r="Z44" s="35">
        <v>1.05</v>
      </c>
      <c r="AA44" s="35">
        <v>0</v>
      </c>
      <c r="AB44" s="35">
        <v>1.35</v>
      </c>
      <c r="AC44" s="35">
        <v>0.27</v>
      </c>
      <c r="AD44" s="35">
        <v>0.38</v>
      </c>
      <c r="AE44" s="35">
        <v>0.05</v>
      </c>
      <c r="AF44" s="35">
        <v>0.02</v>
      </c>
      <c r="AG44" s="35">
        <v>0.19</v>
      </c>
      <c r="AH44" s="35">
        <v>0.54</v>
      </c>
      <c r="AI44" s="35">
        <v>0</v>
      </c>
      <c r="AJ44" s="35">
        <v>0</v>
      </c>
      <c r="AK44" s="35">
        <v>0</v>
      </c>
      <c r="AL44" s="35">
        <v>0</v>
      </c>
      <c r="AM44" s="35">
        <v>114.86</v>
      </c>
      <c r="AN44" s="35">
        <v>59.99</v>
      </c>
      <c r="AO44" s="35">
        <v>25.02</v>
      </c>
      <c r="AP44" s="35">
        <v>53.26</v>
      </c>
      <c r="AQ44" s="35">
        <v>21.52</v>
      </c>
      <c r="AR44" s="35">
        <v>99.8</v>
      </c>
      <c r="AS44" s="35">
        <v>79.89</v>
      </c>
      <c r="AT44" s="35">
        <v>78.28</v>
      </c>
      <c r="AU44" s="35">
        <v>124.82</v>
      </c>
      <c r="AV44" s="35">
        <v>33.36</v>
      </c>
      <c r="AW44" s="35">
        <v>83.39</v>
      </c>
      <c r="AX44" s="35">
        <v>411.3</v>
      </c>
      <c r="AY44" s="35">
        <v>0</v>
      </c>
      <c r="AZ44" s="35">
        <v>141.49</v>
      </c>
      <c r="BA44" s="35">
        <v>78.28</v>
      </c>
      <c r="BB44" s="35">
        <v>48.42</v>
      </c>
      <c r="BC44" s="35">
        <v>34.97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0.04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0.03</v>
      </c>
      <c r="BT44" s="35">
        <v>0</v>
      </c>
      <c r="BU44" s="35">
        <v>0</v>
      </c>
      <c r="BV44" s="35">
        <v>0.13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12.64</v>
      </c>
      <c r="CC44" s="34">
        <v>1.75926</v>
      </c>
      <c r="CE44" s="32">
        <v>0.22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1.4660500000000001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4.0919999999999996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2.48</v>
      </c>
    </row>
    <row r="46" spans="1:96" s="36" customFormat="1" ht="11.4">
      <c r="B46" s="37" t="s">
        <v>114</v>
      </c>
      <c r="C46" s="38"/>
      <c r="D46" s="38">
        <v>30.89</v>
      </c>
      <c r="E46" s="38">
        <v>13.91</v>
      </c>
      <c r="F46" s="38">
        <v>30</v>
      </c>
      <c r="G46" s="38">
        <v>16.32</v>
      </c>
      <c r="H46" s="38">
        <v>98.03</v>
      </c>
      <c r="I46" s="38">
        <v>774.23</v>
      </c>
      <c r="J46" s="39">
        <v>10.18</v>
      </c>
      <c r="K46" s="39">
        <v>10.5</v>
      </c>
      <c r="L46" s="39">
        <v>0</v>
      </c>
      <c r="M46" s="39">
        <v>0</v>
      </c>
      <c r="N46" s="39">
        <v>27.97</v>
      </c>
      <c r="O46" s="39">
        <v>62.5</v>
      </c>
      <c r="P46" s="39">
        <v>7.56</v>
      </c>
      <c r="Q46" s="39">
        <v>0</v>
      </c>
      <c r="R46" s="39">
        <v>0</v>
      </c>
      <c r="S46" s="39">
        <v>1.02</v>
      </c>
      <c r="T46" s="39">
        <v>8.1300000000000008</v>
      </c>
      <c r="U46" s="39">
        <v>988.7</v>
      </c>
      <c r="V46" s="39">
        <v>1551.17</v>
      </c>
      <c r="W46" s="39">
        <v>109.33</v>
      </c>
      <c r="X46" s="39">
        <v>93.55</v>
      </c>
      <c r="Y46" s="39">
        <v>337.62</v>
      </c>
      <c r="Z46" s="39">
        <v>5.63</v>
      </c>
      <c r="AA46" s="39">
        <v>22.5</v>
      </c>
      <c r="AB46" s="39">
        <v>1022.94</v>
      </c>
      <c r="AC46" s="39">
        <v>234.09</v>
      </c>
      <c r="AD46" s="39">
        <v>8.23</v>
      </c>
      <c r="AE46" s="39">
        <v>0.32</v>
      </c>
      <c r="AF46" s="39">
        <v>0.31</v>
      </c>
      <c r="AG46" s="39">
        <v>6.16</v>
      </c>
      <c r="AH46" s="39">
        <v>11.76</v>
      </c>
      <c r="AI46" s="39">
        <v>40.08</v>
      </c>
      <c r="AJ46" s="39">
        <v>0</v>
      </c>
      <c r="AK46" s="39">
        <v>1012.71</v>
      </c>
      <c r="AL46" s="39">
        <v>862.76</v>
      </c>
      <c r="AM46" s="39">
        <v>1611.28</v>
      </c>
      <c r="AN46" s="39">
        <v>1482.72</v>
      </c>
      <c r="AO46" s="39">
        <v>439.74</v>
      </c>
      <c r="AP46" s="39">
        <v>859.91</v>
      </c>
      <c r="AQ46" s="39">
        <v>264.77</v>
      </c>
      <c r="AR46" s="39">
        <v>987.73</v>
      </c>
      <c r="AS46" s="39">
        <v>1125.28</v>
      </c>
      <c r="AT46" s="39">
        <v>1348.61</v>
      </c>
      <c r="AU46" s="39">
        <v>1769.77</v>
      </c>
      <c r="AV46" s="39">
        <v>650.71</v>
      </c>
      <c r="AW46" s="39">
        <v>978.29</v>
      </c>
      <c r="AX46" s="39">
        <v>4176.2</v>
      </c>
      <c r="AY46" s="39">
        <v>206.63</v>
      </c>
      <c r="AZ46" s="39">
        <v>1035.1300000000001</v>
      </c>
      <c r="BA46" s="39">
        <v>862.57</v>
      </c>
      <c r="BB46" s="39">
        <v>739.33</v>
      </c>
      <c r="BC46" s="39">
        <v>334.74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0.34</v>
      </c>
      <c r="BJ46" s="39">
        <v>0</v>
      </c>
      <c r="BK46" s="39">
        <v>2.04</v>
      </c>
      <c r="BL46" s="39">
        <v>0</v>
      </c>
      <c r="BM46" s="39">
        <v>0.9</v>
      </c>
      <c r="BN46" s="39">
        <v>0.05</v>
      </c>
      <c r="BO46" s="39">
        <v>0.1</v>
      </c>
      <c r="BP46" s="39">
        <v>0</v>
      </c>
      <c r="BQ46" s="39">
        <v>7.0000000000000007E-2</v>
      </c>
      <c r="BR46" s="39">
        <v>0.12</v>
      </c>
      <c r="BS46" s="39">
        <v>4.4800000000000004</v>
      </c>
      <c r="BT46" s="39">
        <v>0</v>
      </c>
      <c r="BU46" s="39">
        <v>0</v>
      </c>
      <c r="BV46" s="39">
        <v>9.11</v>
      </c>
      <c r="BW46" s="39">
        <v>0.03</v>
      </c>
      <c r="BX46" s="39">
        <v>0</v>
      </c>
      <c r="BY46" s="39">
        <v>0</v>
      </c>
      <c r="BZ46" s="39">
        <v>0</v>
      </c>
      <c r="CA46" s="39">
        <v>0</v>
      </c>
      <c r="CB46" s="39">
        <v>769.07</v>
      </c>
      <c r="CC46" s="38">
        <f>SUM($CC$38:$CC$45)</f>
        <v>138.94954800000002</v>
      </c>
      <c r="CD46" s="36">
        <f>$I$46/$I$51*100</f>
        <v>30.385673525614106</v>
      </c>
      <c r="CE46" s="36">
        <v>192.99</v>
      </c>
      <c r="CG46" s="36">
        <v>103.99</v>
      </c>
      <c r="CH46" s="36">
        <v>55.02</v>
      </c>
      <c r="CI46" s="36">
        <v>79.5</v>
      </c>
      <c r="CJ46" s="36">
        <v>2922.1</v>
      </c>
      <c r="CK46" s="36">
        <v>1378.46</v>
      </c>
      <c r="CL46" s="36">
        <v>2150.2800000000002</v>
      </c>
      <c r="CM46" s="36">
        <v>68.7</v>
      </c>
      <c r="CN46" s="36">
        <v>34.729999999999997</v>
      </c>
      <c r="CO46" s="36">
        <v>51.71</v>
      </c>
      <c r="CP46" s="36">
        <v>8</v>
      </c>
      <c r="CQ46" s="36">
        <v>2.2000000000000002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11.231999999999999</v>
      </c>
      <c r="CE48" s="32">
        <v>0</v>
      </c>
      <c r="CG48" s="32">
        <v>2.7</v>
      </c>
      <c r="CH48" s="32">
        <v>2.7</v>
      </c>
      <c r="CI48" s="32">
        <v>2.7</v>
      </c>
      <c r="CJ48" s="32">
        <v>270</v>
      </c>
      <c r="CK48" s="32">
        <v>122.85</v>
      </c>
      <c r="CL48" s="32">
        <v>196.43</v>
      </c>
      <c r="CM48" s="32">
        <v>0.41</v>
      </c>
      <c r="CN48" s="32">
        <v>0.41</v>
      </c>
      <c r="CO48" s="32">
        <v>0.41</v>
      </c>
      <c r="CP48" s="32">
        <v>0</v>
      </c>
      <c r="CQ48" s="32">
        <v>0</v>
      </c>
      <c r="CR48" s="32">
        <v>9.36</v>
      </c>
    </row>
    <row r="49" spans="1:96" s="28" customFormat="1" ht="24">
      <c r="A49" s="28" t="str">
        <f>""</f>
        <v/>
      </c>
      <c r="B49" s="29" t="s">
        <v>109</v>
      </c>
      <c r="C49" s="30" t="str">
        <f>"20"</f>
        <v>20</v>
      </c>
      <c r="D49" s="30">
        <v>0.6</v>
      </c>
      <c r="E49" s="30">
        <v>0</v>
      </c>
      <c r="F49" s="30">
        <v>6.8</v>
      </c>
      <c r="G49" s="30">
        <v>0</v>
      </c>
      <c r="H49" s="30">
        <v>12.24</v>
      </c>
      <c r="I49" s="30">
        <v>109.29599999999998</v>
      </c>
      <c r="J49" s="31">
        <v>3.78</v>
      </c>
      <c r="K49" s="31">
        <v>0</v>
      </c>
      <c r="L49" s="31">
        <v>0</v>
      </c>
      <c r="M49" s="31">
        <v>0</v>
      </c>
      <c r="N49" s="31">
        <v>10.92</v>
      </c>
      <c r="O49" s="31">
        <v>0.6</v>
      </c>
      <c r="P49" s="31">
        <v>0.72</v>
      </c>
      <c r="Q49" s="31">
        <v>0</v>
      </c>
      <c r="R49" s="31">
        <v>0</v>
      </c>
      <c r="S49" s="31">
        <v>0.1</v>
      </c>
      <c r="T49" s="31">
        <v>0.14000000000000001</v>
      </c>
      <c r="U49" s="31">
        <v>0.4</v>
      </c>
      <c r="V49" s="31">
        <v>38.6</v>
      </c>
      <c r="W49" s="31">
        <v>3.6</v>
      </c>
      <c r="X49" s="31">
        <v>12.4</v>
      </c>
      <c r="Y49" s="31">
        <v>16.399999999999999</v>
      </c>
      <c r="Z49" s="31">
        <v>0.68</v>
      </c>
      <c r="AA49" s="31">
        <v>0</v>
      </c>
      <c r="AB49" s="31">
        <v>0</v>
      </c>
      <c r="AC49" s="31">
        <v>0</v>
      </c>
      <c r="AD49" s="31">
        <v>0.16</v>
      </c>
      <c r="AE49" s="31">
        <v>0</v>
      </c>
      <c r="AF49" s="31">
        <v>0.01</v>
      </c>
      <c r="AG49" s="31">
        <v>0.08</v>
      </c>
      <c r="AH49" s="31">
        <v>0.2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0.12</v>
      </c>
      <c r="CC49" s="30">
        <v>8.4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7</v>
      </c>
    </row>
    <row r="50" spans="1:96" s="36" customFormat="1" ht="11.4">
      <c r="B50" s="37" t="s">
        <v>116</v>
      </c>
      <c r="C50" s="38"/>
      <c r="D50" s="38">
        <v>1.6</v>
      </c>
      <c r="E50" s="38">
        <v>0</v>
      </c>
      <c r="F50" s="38">
        <v>7</v>
      </c>
      <c r="G50" s="38">
        <v>0</v>
      </c>
      <c r="H50" s="38">
        <v>32.840000000000003</v>
      </c>
      <c r="I50" s="38">
        <v>195.78</v>
      </c>
      <c r="J50" s="39">
        <v>3.78</v>
      </c>
      <c r="K50" s="39">
        <v>0</v>
      </c>
      <c r="L50" s="39">
        <v>0</v>
      </c>
      <c r="M50" s="39">
        <v>0</v>
      </c>
      <c r="N50" s="39">
        <v>30.72</v>
      </c>
      <c r="O50" s="39">
        <v>1</v>
      </c>
      <c r="P50" s="39">
        <v>1.1200000000000001</v>
      </c>
      <c r="Q50" s="39">
        <v>0</v>
      </c>
      <c r="R50" s="39">
        <v>0</v>
      </c>
      <c r="S50" s="39">
        <v>1.1000000000000001</v>
      </c>
      <c r="T50" s="39">
        <v>0.74</v>
      </c>
      <c r="U50" s="39">
        <v>12.4</v>
      </c>
      <c r="V50" s="39">
        <v>278.60000000000002</v>
      </c>
      <c r="W50" s="39">
        <v>17.600000000000001</v>
      </c>
      <c r="X50" s="39">
        <v>20.399999999999999</v>
      </c>
      <c r="Y50" s="39">
        <v>30.4</v>
      </c>
      <c r="Z50" s="39">
        <v>3.48</v>
      </c>
      <c r="AA50" s="39">
        <v>0</v>
      </c>
      <c r="AB50" s="39">
        <v>0</v>
      </c>
      <c r="AC50" s="39">
        <v>0</v>
      </c>
      <c r="AD50" s="39">
        <v>0.36</v>
      </c>
      <c r="AE50" s="39">
        <v>0.02</v>
      </c>
      <c r="AF50" s="39">
        <v>0.03</v>
      </c>
      <c r="AG50" s="39">
        <v>0.28000000000000003</v>
      </c>
      <c r="AH50" s="39">
        <v>0.6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176.32</v>
      </c>
      <c r="CC50" s="38">
        <f>SUM($CC$47:$CC$49)</f>
        <v>19.631999999999998</v>
      </c>
      <c r="CD50" s="36">
        <f>$I$50/$I$51*100</f>
        <v>7.6836433138017508</v>
      </c>
      <c r="CE50" s="36">
        <v>0</v>
      </c>
      <c r="CG50" s="36">
        <v>2.7</v>
      </c>
      <c r="CH50" s="36">
        <v>2.7</v>
      </c>
      <c r="CI50" s="36">
        <v>2.7</v>
      </c>
      <c r="CJ50" s="36">
        <v>270</v>
      </c>
      <c r="CK50" s="36">
        <v>122.85</v>
      </c>
      <c r="CL50" s="36">
        <v>196.43</v>
      </c>
      <c r="CM50" s="36">
        <v>0.41</v>
      </c>
      <c r="CN50" s="36">
        <v>0.41</v>
      </c>
      <c r="CO50" s="36">
        <v>0.41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84.04</v>
      </c>
      <c r="E51" s="38">
        <v>43.31</v>
      </c>
      <c r="F51" s="38">
        <v>106.22</v>
      </c>
      <c r="G51" s="38">
        <v>29.29</v>
      </c>
      <c r="H51" s="38">
        <v>322.45999999999998</v>
      </c>
      <c r="I51" s="38">
        <v>2548.0100000000002</v>
      </c>
      <c r="J51" s="39">
        <v>48.03</v>
      </c>
      <c r="K51" s="39">
        <v>19.13</v>
      </c>
      <c r="L51" s="39">
        <v>0</v>
      </c>
      <c r="M51" s="39">
        <v>0</v>
      </c>
      <c r="N51" s="39">
        <v>143.22999999999999</v>
      </c>
      <c r="O51" s="39">
        <v>162.11000000000001</v>
      </c>
      <c r="P51" s="39">
        <v>17.12</v>
      </c>
      <c r="Q51" s="39">
        <v>0</v>
      </c>
      <c r="R51" s="39">
        <v>0</v>
      </c>
      <c r="S51" s="39">
        <v>4.2300000000000004</v>
      </c>
      <c r="T51" s="39">
        <v>23.51</v>
      </c>
      <c r="U51" s="39">
        <v>2887.33</v>
      </c>
      <c r="V51" s="39">
        <v>3859.73</v>
      </c>
      <c r="W51" s="39">
        <v>554.53</v>
      </c>
      <c r="X51" s="39">
        <v>251.87</v>
      </c>
      <c r="Y51" s="39">
        <v>1029.46</v>
      </c>
      <c r="Z51" s="39">
        <v>19.7</v>
      </c>
      <c r="AA51" s="39">
        <v>375.25</v>
      </c>
      <c r="AB51" s="39">
        <v>1993.11</v>
      </c>
      <c r="AC51" s="39">
        <v>820.09</v>
      </c>
      <c r="AD51" s="39">
        <v>16.03</v>
      </c>
      <c r="AE51" s="39">
        <v>0.77</v>
      </c>
      <c r="AF51" s="39">
        <v>1.3</v>
      </c>
      <c r="AG51" s="39">
        <v>12.45</v>
      </c>
      <c r="AH51" s="39">
        <v>27.71</v>
      </c>
      <c r="AI51" s="39">
        <v>80.739999999999995</v>
      </c>
      <c r="AJ51" s="39">
        <v>0.8</v>
      </c>
      <c r="AK51" s="39">
        <v>3297.04</v>
      </c>
      <c r="AL51" s="39">
        <v>2873.14</v>
      </c>
      <c r="AM51" s="39">
        <v>5055.2</v>
      </c>
      <c r="AN51" s="39">
        <v>4213.8999999999996</v>
      </c>
      <c r="AO51" s="39">
        <v>1433.57</v>
      </c>
      <c r="AP51" s="39">
        <v>2617.85</v>
      </c>
      <c r="AQ51" s="39">
        <v>844.83</v>
      </c>
      <c r="AR51" s="39">
        <v>3074.44</v>
      </c>
      <c r="AS51" s="39">
        <v>2958.08</v>
      </c>
      <c r="AT51" s="39">
        <v>3491.81</v>
      </c>
      <c r="AU51" s="39">
        <v>4789.68</v>
      </c>
      <c r="AV51" s="39">
        <v>1661.75</v>
      </c>
      <c r="AW51" s="39">
        <v>2454.23</v>
      </c>
      <c r="AX51" s="39">
        <v>11377.41</v>
      </c>
      <c r="AY51" s="39">
        <v>403.79</v>
      </c>
      <c r="AZ51" s="39">
        <v>2953.13</v>
      </c>
      <c r="BA51" s="39">
        <v>2702</v>
      </c>
      <c r="BB51" s="39">
        <v>2371.66</v>
      </c>
      <c r="BC51" s="39">
        <v>1082.1400000000001</v>
      </c>
      <c r="BD51" s="39">
        <v>1.02</v>
      </c>
      <c r="BE51" s="39">
        <v>0.46</v>
      </c>
      <c r="BF51" s="39">
        <v>0.25</v>
      </c>
      <c r="BG51" s="39">
        <v>0.56999999999999995</v>
      </c>
      <c r="BH51" s="39">
        <v>0.65</v>
      </c>
      <c r="BI51" s="39">
        <v>3</v>
      </c>
      <c r="BJ51" s="39">
        <v>0</v>
      </c>
      <c r="BK51" s="39">
        <v>10.35</v>
      </c>
      <c r="BL51" s="39">
        <v>0</v>
      </c>
      <c r="BM51" s="39">
        <v>3.65</v>
      </c>
      <c r="BN51" s="39">
        <v>0.08</v>
      </c>
      <c r="BO51" s="39">
        <v>0.17</v>
      </c>
      <c r="BP51" s="39">
        <v>0</v>
      </c>
      <c r="BQ51" s="39">
        <v>0.57999999999999996</v>
      </c>
      <c r="BR51" s="39">
        <v>0.91</v>
      </c>
      <c r="BS51" s="39">
        <v>13.37</v>
      </c>
      <c r="BT51" s="39">
        <v>0</v>
      </c>
      <c r="BU51" s="39">
        <v>0</v>
      </c>
      <c r="BV51" s="39">
        <v>16.5</v>
      </c>
      <c r="BW51" s="39">
        <v>0.12</v>
      </c>
      <c r="BX51" s="39">
        <v>0</v>
      </c>
      <c r="BY51" s="39">
        <v>0</v>
      </c>
      <c r="BZ51" s="39">
        <v>0</v>
      </c>
      <c r="CA51" s="39">
        <v>0</v>
      </c>
      <c r="CB51" s="39">
        <v>2731.65</v>
      </c>
      <c r="CC51" s="38">
        <v>410.99953699999992</v>
      </c>
      <c r="CE51" s="36">
        <v>707.44</v>
      </c>
      <c r="CG51" s="36">
        <v>333.98</v>
      </c>
      <c r="CH51" s="36">
        <v>186.14</v>
      </c>
      <c r="CI51" s="36">
        <v>260.06</v>
      </c>
      <c r="CJ51" s="36">
        <v>12512.93</v>
      </c>
      <c r="CK51" s="36">
        <v>5930.5</v>
      </c>
      <c r="CL51" s="36">
        <v>9221.7099999999991</v>
      </c>
      <c r="CM51" s="36">
        <v>233.05</v>
      </c>
      <c r="CN51" s="36">
        <v>136.69</v>
      </c>
      <c r="CO51" s="36">
        <v>184.87</v>
      </c>
      <c r="CP51" s="36">
        <v>35.799999999999997</v>
      </c>
      <c r="CQ51" s="36">
        <v>6.19</v>
      </c>
    </row>
    <row r="52" spans="1:96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118</v>
      </c>
      <c r="C53" s="16"/>
      <c r="D53" s="16">
        <v>13</v>
      </c>
      <c r="E53" s="16"/>
      <c r="F53" s="16">
        <v>38</v>
      </c>
      <c r="G53" s="16"/>
      <c r="H53" s="16">
        <v>48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146</v>
      </c>
      <c r="C29" s="84" t="s">
        <v>150</v>
      </c>
      <c r="D29" s="53" t="s">
        <v>108</v>
      </c>
      <c r="E29" s="54">
        <v>200</v>
      </c>
      <c r="F29" s="55">
        <v>11.231999999999999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t="28.8" hidden="1">
      <c r="A30" s="57"/>
      <c r="B30" s="82" t="s">
        <v>143</v>
      </c>
      <c r="C30" s="85" t="s">
        <v>151</v>
      </c>
      <c r="D30" s="65" t="s">
        <v>109</v>
      </c>
      <c r="E30" s="66">
        <v>20</v>
      </c>
      <c r="F30" s="67">
        <v>8.4</v>
      </c>
      <c r="G30" s="66">
        <v>109.29599999999998</v>
      </c>
      <c r="H30" s="66">
        <v>0.6</v>
      </c>
      <c r="I30" s="66">
        <v>6.8</v>
      </c>
      <c r="J30" s="68">
        <v>12.24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45623.320821759262</v>
      </c>
      <c r="C1">
        <f>YEAR(Дата_Сост)</f>
        <v>2024</v>
      </c>
      <c r="D1">
        <f>MONTH(Дата_Сост)</f>
        <v>11</v>
      </c>
      <c r="E1">
        <f>DAY(Дата_Сост)</f>
        <v>27</v>
      </c>
    </row>
    <row r="2" spans="1:5">
      <c r="A2" t="s">
        <v>82</v>
      </c>
      <c r="B2" s="2">
        <v>45615.583784722221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27.11.2024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2024-11-19T09:05:42Z</dcterms:modified>
</cp:coreProperties>
</file>