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8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'28.11.2024'!$A$3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<sst xmlns="http://schemas.openxmlformats.org/spreadsheetml/2006/main" count="178" uniqueCount="150">
  <si>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</si>
  <si>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</si>
  <si>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</si>
  <si>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</si>
  <si>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</si>
  <si>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</si>
  <si>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</si>
  <si>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</si>
  <si>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</si>
  <si>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</si>
  <si>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</si>
  <si>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</si>
  <si>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</si>
  <si>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</si>
  <si>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</si>
  <si>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</si>
  <si>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</si>
  <si>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</si>
  <si>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</si>
  <si>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</si>
  <si>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</si>
  <si>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</si>
  <si>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</si>
  <si>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</si>
  <si>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</si>
  <si>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</si>
  <si>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</si>
  <si>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</si>
  <si>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</si>
  <si>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</si>
  <si>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</si>
  <si>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</si>
  <si>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</si>
  <si>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</si>
  <si>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</si>
  <si>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</si>
  <si>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</si>
  <si>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</si>
  <si>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</si>
  <si>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</si>
  <si>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</si>
  <si>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</si>
  <si>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</si>
  <si>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</si>
  <si>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</si>
  <si>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</si>
  <si>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</si>
  <si>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</si>
  <si>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</si>
  <si>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</si>
  <si>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</si>
  <si>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</si>
  <si>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</si>
  <si>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</si>
  <si>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</si>
  <si>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</si>
  <si>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</si>
  <si>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</si>
  <si>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</si>
  <si>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</si>
  <si>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</si>
  <si>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</si>
  <si>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</si>
  <si>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</si>
  <si>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</si>
  <si>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</si>
  <si>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</si>
  <si>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</si>
  <si>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</si>
  <si>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</si>
  <si>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</si>
  <si>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</si>
  <si>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</si>
  <si>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</si>
  <si>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</si>
  <si>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</si>
  <si>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</si>
  <si>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</si>
  <si>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</si>
  <si>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</si>
  <si>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</si>
  <si>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</si>
  <si>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</si>
  <si>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</si>
  <si>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</si>
  <si>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</si>
  <si>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</si>
  <si>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</si>
  <si>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</si>
  <si>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</si>
  <si>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</si>
  <si>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</si>
  <si>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</si>
  <si>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</si>
  <si>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</si>
  <si>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</si>
  <si>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</si>
  <si>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</si>
  <si>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</si>
  <si>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</si>
  <si>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</si>
  <si>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</si>
  <si>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</si>
  <si>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</si>
  <si>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(вариант 1)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</si>
  <si>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</si>
  <si>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</si>
  <si>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</si>
  <si>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</si>
  <si>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</si>
  <si>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</si>
  <si>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</si>
  <si>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</si>
  <si>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</si>
  <si>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</si>
  <si>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</si>
  <si>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28.11.2024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</si>
  <si>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</si>
  <si>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</si>
  <si>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</si>
  <si>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</si>
  <si>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</si>
  <si>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</si>
  <si>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</si>
  <si>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</si>
  <si>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</si>
  <si>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</si>
  <si>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</si>
  <si>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</si>
  <si>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</si>
  <si>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</si>
  <si>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</si>
  <si>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</si>
  <si>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</si>
  <si>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</si>
  <si>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</si>
  <si>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</si>
  <si>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</si>
  <si>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</si>
  <si>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</si>
  <si>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</si>
  <si>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</si>
  <si>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</si>
  <si>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</si>
  <si>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</si>
  <si>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</si>
  <si>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</si>
  <si>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</si>
  <si>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12 и старше 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</si>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</sst>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6"/>
  <sheetViews>
    <sheetView tabSelected="1" workbookViewId="0">
      <selection activeCell="A28" sqref="A28:IV2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28.11.2024г.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"28 ноября 2024 г."</f>
        <v>28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19.819186999999999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12.011604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27.678660000000001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17.920400000000001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15.976175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9.6824999999999992</v>
      </c>
    </row>
    <row r="15" spans="1:96" s="36" customFormat="1" ht="11.4">
      <c r="B15" s="37" t="s">
        <v>97</v>
      </c>
      <c r="C15" s="38"/>
      <c r="D15" s="38">
        <v>19.36</v>
      </c>
      <c r="E15" s="38">
        <v>8.7100000000000009</v>
      </c>
      <c r="F15" s="38">
        <v>19.47</v>
      </c>
      <c r="G15" s="38">
        <v>4.32</v>
      </c>
      <c r="H15" s="38">
        <v>83.67</v>
      </c>
      <c r="I15" s="38">
        <v>581.05999999999995</v>
      </c>
      <c r="J15" s="39">
        <v>11.85</v>
      </c>
      <c r="K15" s="39">
        <v>0.22</v>
      </c>
      <c r="L15" s="39">
        <v>0</v>
      </c>
      <c r="M15" s="39">
        <v>0</v>
      </c>
      <c r="N15" s="39">
        <v>22.71</v>
      </c>
      <c r="O15" s="39">
        <v>56.09</v>
      </c>
      <c r="P15" s="39">
        <v>4.87</v>
      </c>
      <c r="Q15" s="39">
        <v>0</v>
      </c>
      <c r="R15" s="39">
        <v>0</v>
      </c>
      <c r="S15" s="39">
        <v>0.8</v>
      </c>
      <c r="T15" s="39">
        <v>5.14</v>
      </c>
      <c r="U15" s="39">
        <v>684.64</v>
      </c>
      <c r="V15" s="39">
        <v>469.04</v>
      </c>
      <c r="W15" s="39">
        <v>355.36</v>
      </c>
      <c r="X15" s="39">
        <v>99.05</v>
      </c>
      <c r="Y15" s="39">
        <v>382.28</v>
      </c>
      <c r="Z15" s="39">
        <v>3.25</v>
      </c>
      <c r="AA15" s="39">
        <v>92.6</v>
      </c>
      <c r="AB15" s="39">
        <v>61.63</v>
      </c>
      <c r="AC15" s="39">
        <v>127.95</v>
      </c>
      <c r="AD15" s="39">
        <v>1.45</v>
      </c>
      <c r="AE15" s="39">
        <v>0.23</v>
      </c>
      <c r="AF15" s="39">
        <v>0.31</v>
      </c>
      <c r="AG15" s="39">
        <v>1.05</v>
      </c>
      <c r="AH15" s="39">
        <v>5.57</v>
      </c>
      <c r="AI15" s="39">
        <v>0.97</v>
      </c>
      <c r="AJ15" s="39">
        <v>0</v>
      </c>
      <c r="AK15" s="39">
        <v>991.3</v>
      </c>
      <c r="AL15" s="39">
        <v>837.87</v>
      </c>
      <c r="AM15" s="39">
        <v>1408.13</v>
      </c>
      <c r="AN15" s="39">
        <v>892.5</v>
      </c>
      <c r="AO15" s="39">
        <v>333.39</v>
      </c>
      <c r="AP15" s="39">
        <v>660.07</v>
      </c>
      <c r="AQ15" s="39">
        <v>304.66000000000003</v>
      </c>
      <c r="AR15" s="39">
        <v>921.53</v>
      </c>
      <c r="AS15" s="39">
        <v>448.21</v>
      </c>
      <c r="AT15" s="39">
        <v>623.5</v>
      </c>
      <c r="AU15" s="39">
        <v>735.24</v>
      </c>
      <c r="AV15" s="39">
        <v>422.36</v>
      </c>
      <c r="AW15" s="39">
        <v>608.79999999999995</v>
      </c>
      <c r="AX15" s="39">
        <v>3063.62</v>
      </c>
      <c r="AY15" s="39">
        <v>0</v>
      </c>
      <c r="AZ15" s="39">
        <v>1121</v>
      </c>
      <c r="BA15" s="39">
        <v>599.07000000000005</v>
      </c>
      <c r="BB15" s="39">
        <v>826.26</v>
      </c>
      <c r="BC15" s="39">
        <v>298.92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3.64</v>
      </c>
      <c r="BT15" s="39">
        <v>0</v>
      </c>
      <c r="BU15" s="39">
        <v>0</v>
      </c>
      <c r="BV15" s="39">
        <v>1.43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411.64</v>
      </c>
      <c r="CC15" s="38">
        <f>SUM($CC$10:$CC$14)</f>
        <v>66.010341999999994</v>
      </c>
      <c r="CD15" s="36" t="e">
        <f>$I$15/#REF!*100</f>
        <v>#REF!</v>
      </c>
      <c r="CE15" s="36">
        <v>102.87</v>
      </c>
      <c r="CG15" s="36">
        <v>52.38</v>
      </c>
      <c r="CH15" s="36">
        <v>21.27</v>
      </c>
      <c r="CI15" s="36">
        <v>36.83</v>
      </c>
      <c r="CJ15" s="36">
        <v>4433.4399999999996</v>
      </c>
      <c r="CK15" s="36">
        <v>2093.08</v>
      </c>
      <c r="CL15" s="36">
        <v>3263.26</v>
      </c>
      <c r="CM15" s="36">
        <v>63.15</v>
      </c>
      <c r="CN15" s="36">
        <v>34.26</v>
      </c>
      <c r="CO15" s="36">
        <v>48.71</v>
      </c>
      <c r="CP15" s="36">
        <v>14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9.2769929999999992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5.62242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17.135892999999999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10.385389999999999</v>
      </c>
    </row>
    <row r="19" spans="1:96" s="32" customFormat="1">
      <c r="A19" s="32" t="str">
        <f>"46/3"</f>
        <v>46/3</v>
      </c>
      <c r="B19" s="33" t="s">
        <v>101</v>
      </c>
      <c r="C19" s="34" t="str">
        <f>"160"</f>
        <v>160</v>
      </c>
      <c r="D19" s="34">
        <v>5.66</v>
      </c>
      <c r="E19" s="34">
        <v>0.03</v>
      </c>
      <c r="F19" s="34">
        <v>3.17</v>
      </c>
      <c r="G19" s="34">
        <v>0.71</v>
      </c>
      <c r="H19" s="34">
        <v>36.380000000000003</v>
      </c>
      <c r="I19" s="34">
        <v>196.20285280000002</v>
      </c>
      <c r="J19" s="35">
        <v>1.99</v>
      </c>
      <c r="K19" s="35">
        <v>0.09</v>
      </c>
      <c r="L19" s="35">
        <v>0</v>
      </c>
      <c r="M19" s="35">
        <v>0</v>
      </c>
      <c r="N19" s="35">
        <v>1.04</v>
      </c>
      <c r="O19" s="35">
        <v>33.51</v>
      </c>
      <c r="P19" s="35">
        <v>1.83</v>
      </c>
      <c r="Q19" s="35">
        <v>0</v>
      </c>
      <c r="R19" s="35">
        <v>0</v>
      </c>
      <c r="S19" s="35">
        <v>0</v>
      </c>
      <c r="T19" s="35">
        <v>1.37</v>
      </c>
      <c r="U19" s="35">
        <v>404.82</v>
      </c>
      <c r="V19" s="35">
        <v>60.02</v>
      </c>
      <c r="W19" s="35">
        <v>13.31</v>
      </c>
      <c r="X19" s="35">
        <v>7.77</v>
      </c>
      <c r="Y19" s="35">
        <v>42.9</v>
      </c>
      <c r="Z19" s="35">
        <v>0.79</v>
      </c>
      <c r="AA19" s="35">
        <v>9.6</v>
      </c>
      <c r="AB19" s="35">
        <v>9.6</v>
      </c>
      <c r="AC19" s="35">
        <v>18</v>
      </c>
      <c r="AD19" s="35">
        <v>0.86</v>
      </c>
      <c r="AE19" s="35">
        <v>7.0000000000000007E-2</v>
      </c>
      <c r="AF19" s="35">
        <v>0.02</v>
      </c>
      <c r="AG19" s="35">
        <v>0.53</v>
      </c>
      <c r="AH19" s="35">
        <v>1.59</v>
      </c>
      <c r="AI19" s="35">
        <v>0</v>
      </c>
      <c r="AJ19" s="35">
        <v>0</v>
      </c>
      <c r="AK19" s="35">
        <v>244.99</v>
      </c>
      <c r="AL19" s="35">
        <v>223.98</v>
      </c>
      <c r="AM19" s="35">
        <v>419.62</v>
      </c>
      <c r="AN19" s="35">
        <v>131.07</v>
      </c>
      <c r="AO19" s="35">
        <v>79.900000000000006</v>
      </c>
      <c r="AP19" s="35">
        <v>162.33000000000001</v>
      </c>
      <c r="AQ19" s="35">
        <v>53.26</v>
      </c>
      <c r="AR19" s="35">
        <v>260.33</v>
      </c>
      <c r="AS19" s="35">
        <v>172.15</v>
      </c>
      <c r="AT19" s="35">
        <v>207.57</v>
      </c>
      <c r="AU19" s="35">
        <v>178.05</v>
      </c>
      <c r="AV19" s="35">
        <v>104.61</v>
      </c>
      <c r="AW19" s="35">
        <v>181.92</v>
      </c>
      <c r="AX19" s="35">
        <v>1597.71</v>
      </c>
      <c r="AY19" s="35">
        <v>0</v>
      </c>
      <c r="AZ19" s="35">
        <v>503.45</v>
      </c>
      <c r="BA19" s="35">
        <v>260.77999999999997</v>
      </c>
      <c r="BB19" s="35">
        <v>130.94999999999999</v>
      </c>
      <c r="BC19" s="35">
        <v>103.67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0.28000000000000003</v>
      </c>
      <c r="BJ19" s="35">
        <v>0</v>
      </c>
      <c r="BK19" s="35">
        <v>0.86</v>
      </c>
      <c r="BL19" s="35">
        <v>0</v>
      </c>
      <c r="BM19" s="35">
        <v>0.24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0.64</v>
      </c>
      <c r="BT19" s="35">
        <v>0</v>
      </c>
      <c r="BU19" s="35">
        <v>0</v>
      </c>
      <c r="BV19" s="35">
        <v>0.26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8.07</v>
      </c>
      <c r="CC19" s="34">
        <v>10.02064</v>
      </c>
      <c r="CE19" s="32">
        <v>11.2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1.04</v>
      </c>
      <c r="CR19" s="32">
        <v>6.0731149999999996</v>
      </c>
    </row>
    <row r="20" spans="1:96" s="32" customFormat="1">
      <c r="A20" s="32" t="str">
        <f>"12/8"</f>
        <v>12/8</v>
      </c>
      <c r="B20" s="33" t="s">
        <v>102</v>
      </c>
      <c r="C20" s="34" t="str">
        <f>"90"</f>
        <v>90</v>
      </c>
      <c r="D20" s="34">
        <v>12.76</v>
      </c>
      <c r="E20" s="34">
        <v>11.98</v>
      </c>
      <c r="F20" s="34">
        <v>30.81</v>
      </c>
      <c r="G20" s="34">
        <v>2.91</v>
      </c>
      <c r="H20" s="34">
        <v>4.8099999999999996</v>
      </c>
      <c r="I20" s="34">
        <v>346.85121000000004</v>
      </c>
      <c r="J20" s="35">
        <v>10.79</v>
      </c>
      <c r="K20" s="35">
        <v>1.95</v>
      </c>
      <c r="L20" s="35">
        <v>0</v>
      </c>
      <c r="M20" s="35">
        <v>0</v>
      </c>
      <c r="N20" s="35">
        <v>2.1800000000000002</v>
      </c>
      <c r="O20" s="35">
        <v>2.12</v>
      </c>
      <c r="P20" s="35">
        <v>0.51</v>
      </c>
      <c r="Q20" s="35">
        <v>0</v>
      </c>
      <c r="R20" s="35">
        <v>0</v>
      </c>
      <c r="S20" s="35">
        <v>0.19</v>
      </c>
      <c r="T20" s="35">
        <v>1.56</v>
      </c>
      <c r="U20" s="35">
        <v>215.58</v>
      </c>
      <c r="V20" s="35">
        <v>318.79000000000002</v>
      </c>
      <c r="W20" s="35">
        <v>12.52</v>
      </c>
      <c r="X20" s="35">
        <v>25.45</v>
      </c>
      <c r="Y20" s="35">
        <v>150.83000000000001</v>
      </c>
      <c r="Z20" s="35">
        <v>1.71</v>
      </c>
      <c r="AA20" s="35">
        <v>0</v>
      </c>
      <c r="AB20" s="35">
        <v>107.1</v>
      </c>
      <c r="AC20" s="35">
        <v>21</v>
      </c>
      <c r="AD20" s="35">
        <v>1.81</v>
      </c>
      <c r="AE20" s="35">
        <v>0.34</v>
      </c>
      <c r="AF20" s="35">
        <v>0.11</v>
      </c>
      <c r="AG20" s="35">
        <v>2.11</v>
      </c>
      <c r="AH20" s="35">
        <v>5.44</v>
      </c>
      <c r="AI20" s="35">
        <v>1.28</v>
      </c>
      <c r="AJ20" s="35">
        <v>0</v>
      </c>
      <c r="AK20" s="35">
        <v>709.72</v>
      </c>
      <c r="AL20" s="35">
        <v>605.49</v>
      </c>
      <c r="AM20" s="35">
        <v>922.88</v>
      </c>
      <c r="AN20" s="35">
        <v>1045.29</v>
      </c>
      <c r="AO20" s="35">
        <v>290.92</v>
      </c>
      <c r="AP20" s="35">
        <v>556.85</v>
      </c>
      <c r="AQ20" s="35">
        <v>162.88999999999999</v>
      </c>
      <c r="AR20" s="35">
        <v>500.24</v>
      </c>
      <c r="AS20" s="35">
        <v>657.11</v>
      </c>
      <c r="AT20" s="35">
        <v>747.93</v>
      </c>
      <c r="AU20" s="35">
        <v>1117.4000000000001</v>
      </c>
      <c r="AV20" s="35">
        <v>487.51</v>
      </c>
      <c r="AW20" s="35">
        <v>592.32000000000005</v>
      </c>
      <c r="AX20" s="35">
        <v>1951.29</v>
      </c>
      <c r="AY20" s="35">
        <v>142.44</v>
      </c>
      <c r="AZ20" s="35">
        <v>572.28</v>
      </c>
      <c r="BA20" s="35">
        <v>526.21</v>
      </c>
      <c r="BB20" s="35">
        <v>442.84</v>
      </c>
      <c r="BC20" s="35">
        <v>159.04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0.18</v>
      </c>
      <c r="BL20" s="35">
        <v>0</v>
      </c>
      <c r="BM20" s="35">
        <v>0.12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0.68</v>
      </c>
      <c r="BT20" s="35">
        <v>0</v>
      </c>
      <c r="BU20" s="35">
        <v>0</v>
      </c>
      <c r="BV20" s="35">
        <v>1.7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114.21</v>
      </c>
      <c r="CC20" s="34">
        <v>52.637948999999999</v>
      </c>
      <c r="CE20" s="32">
        <v>17.850000000000001</v>
      </c>
      <c r="CG20" s="32">
        <v>28.08</v>
      </c>
      <c r="CH20" s="32">
        <v>18.079999999999998</v>
      </c>
      <c r="CI20" s="32">
        <v>23.08</v>
      </c>
      <c r="CJ20" s="32">
        <v>3467.42</v>
      </c>
      <c r="CK20" s="32">
        <v>2127.2399999999998</v>
      </c>
      <c r="CL20" s="32">
        <v>2797.33</v>
      </c>
      <c r="CM20" s="32">
        <v>34.840000000000003</v>
      </c>
      <c r="CN20" s="32">
        <v>21.98</v>
      </c>
      <c r="CO20" s="32">
        <v>28.44</v>
      </c>
      <c r="CP20" s="32">
        <v>0</v>
      </c>
      <c r="CQ20" s="32">
        <v>0.45</v>
      </c>
      <c r="CR20" s="32">
        <v>31.901786999999999</v>
      </c>
    </row>
    <row r="21" spans="1:96" s="32" customFormat="1">
      <c r="A21" s="32" t="str">
        <f>"2"</f>
        <v>2</v>
      </c>
      <c r="B21" s="33" t="s">
        <v>95</v>
      </c>
      <c r="C21" s="34" t="str">
        <f>"44,6"</f>
        <v>44,6</v>
      </c>
      <c r="D21" s="34">
        <v>2.95</v>
      </c>
      <c r="E21" s="34">
        <v>0</v>
      </c>
      <c r="F21" s="34">
        <v>0.28999999999999998</v>
      </c>
      <c r="G21" s="34">
        <v>0.28999999999999998</v>
      </c>
      <c r="H21" s="34">
        <v>20.92</v>
      </c>
      <c r="I21" s="34">
        <v>99.859845999999976</v>
      </c>
      <c r="J21" s="35">
        <v>0</v>
      </c>
      <c r="K21" s="35">
        <v>0</v>
      </c>
      <c r="L21" s="35">
        <v>0</v>
      </c>
      <c r="M21" s="35">
        <v>0</v>
      </c>
      <c r="N21" s="35">
        <v>0.49</v>
      </c>
      <c r="O21" s="35">
        <v>20.34</v>
      </c>
      <c r="P21" s="35">
        <v>0.09</v>
      </c>
      <c r="Q21" s="35">
        <v>0</v>
      </c>
      <c r="R21" s="35">
        <v>0</v>
      </c>
      <c r="S21" s="35">
        <v>0</v>
      </c>
      <c r="T21" s="35">
        <v>0.8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142.4</v>
      </c>
      <c r="AL21" s="35">
        <v>148.22</v>
      </c>
      <c r="AM21" s="35">
        <v>226.99</v>
      </c>
      <c r="AN21" s="35">
        <v>75.28</v>
      </c>
      <c r="AO21" s="35">
        <v>44.62</v>
      </c>
      <c r="AP21" s="35">
        <v>89.24</v>
      </c>
      <c r="AQ21" s="35">
        <v>33.76</v>
      </c>
      <c r="AR21" s="35">
        <v>161.41999999999999</v>
      </c>
      <c r="AS21" s="35">
        <v>100.11</v>
      </c>
      <c r="AT21" s="35">
        <v>139.69</v>
      </c>
      <c r="AU21" s="35">
        <v>115.24</v>
      </c>
      <c r="AV21" s="35">
        <v>60.53</v>
      </c>
      <c r="AW21" s="35">
        <v>107.09</v>
      </c>
      <c r="AX21" s="35">
        <v>895.55</v>
      </c>
      <c r="AY21" s="35">
        <v>0</v>
      </c>
      <c r="AZ21" s="35">
        <v>291.79000000000002</v>
      </c>
      <c r="BA21" s="35">
        <v>126.88</v>
      </c>
      <c r="BB21" s="35">
        <v>84.2</v>
      </c>
      <c r="BC21" s="35">
        <v>66.739999999999995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0.04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0.12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17.440000000000001</v>
      </c>
      <c r="CC21" s="34">
        <v>2.8279969999999999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2.3566639999999999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1.962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1.635</v>
      </c>
    </row>
    <row r="23" spans="1:96" s="28" customFormat="1">
      <c r="A23" s="28" t="str">
        <f>"27/10"</f>
        <v>27/10</v>
      </c>
      <c r="B23" s="29" t="s">
        <v>104</v>
      </c>
      <c r="C23" s="30" t="str">
        <f>"200"</f>
        <v>200</v>
      </c>
      <c r="D23" s="30">
        <v>0.1</v>
      </c>
      <c r="E23" s="30">
        <v>0</v>
      </c>
      <c r="F23" s="30">
        <v>0.02</v>
      </c>
      <c r="G23" s="30">
        <v>0.02</v>
      </c>
      <c r="H23" s="30">
        <v>5.94</v>
      </c>
      <c r="I23" s="30">
        <v>23.095202</v>
      </c>
      <c r="J23" s="31">
        <v>0</v>
      </c>
      <c r="K23" s="31">
        <v>0</v>
      </c>
      <c r="L23" s="31">
        <v>0</v>
      </c>
      <c r="M23" s="31">
        <v>0</v>
      </c>
      <c r="N23" s="31">
        <v>5.89</v>
      </c>
      <c r="O23" s="31">
        <v>0</v>
      </c>
      <c r="P23" s="31">
        <v>0.05</v>
      </c>
      <c r="Q23" s="31">
        <v>0</v>
      </c>
      <c r="R23" s="31">
        <v>0</v>
      </c>
      <c r="S23" s="31">
        <v>0</v>
      </c>
      <c r="T23" s="31">
        <v>0.03</v>
      </c>
      <c r="U23" s="31">
        <v>0.06</v>
      </c>
      <c r="V23" s="31">
        <v>0.18</v>
      </c>
      <c r="W23" s="31">
        <v>0.17</v>
      </c>
      <c r="X23" s="31">
        <v>0</v>
      </c>
      <c r="Y23" s="31">
        <v>0</v>
      </c>
      <c r="Z23" s="31">
        <v>0.02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200.05</v>
      </c>
      <c r="CC23" s="30">
        <v>1.1286</v>
      </c>
      <c r="CE23" s="28">
        <v>0</v>
      </c>
      <c r="CG23" s="28">
        <v>0.6</v>
      </c>
      <c r="CH23" s="28">
        <v>0.6</v>
      </c>
      <c r="CI23" s="28">
        <v>0.6</v>
      </c>
      <c r="CJ23" s="28">
        <v>60</v>
      </c>
      <c r="CK23" s="28">
        <v>24.6</v>
      </c>
      <c r="CL23" s="28">
        <v>42.3</v>
      </c>
      <c r="CM23" s="28">
        <v>6.54</v>
      </c>
      <c r="CN23" s="28">
        <v>3.84</v>
      </c>
      <c r="CO23" s="28">
        <v>5.19</v>
      </c>
      <c r="CP23" s="28">
        <v>6</v>
      </c>
      <c r="CQ23" s="28">
        <v>0</v>
      </c>
      <c r="CR23" s="28">
        <v>0.68400000000000005</v>
      </c>
    </row>
    <row r="24" spans="1:96" s="36" customFormat="1" ht="11.4">
      <c r="B24" s="37" t="s">
        <v>105</v>
      </c>
      <c r="C24" s="38"/>
      <c r="D24" s="38">
        <v>26.47</v>
      </c>
      <c r="E24" s="38">
        <v>12.01</v>
      </c>
      <c r="F24" s="38">
        <v>43.01</v>
      </c>
      <c r="G24" s="38">
        <v>13.18</v>
      </c>
      <c r="H24" s="38">
        <v>102.44</v>
      </c>
      <c r="I24" s="38">
        <v>893.77</v>
      </c>
      <c r="J24" s="39">
        <v>14.34</v>
      </c>
      <c r="K24" s="39">
        <v>7.56</v>
      </c>
      <c r="L24" s="39">
        <v>0</v>
      </c>
      <c r="M24" s="39">
        <v>0</v>
      </c>
      <c r="N24" s="39">
        <v>18.079999999999998</v>
      </c>
      <c r="O24" s="39">
        <v>76.36</v>
      </c>
      <c r="P24" s="39">
        <v>8.01</v>
      </c>
      <c r="Q24" s="39">
        <v>0</v>
      </c>
      <c r="R24" s="39">
        <v>0</v>
      </c>
      <c r="S24" s="39">
        <v>1.01</v>
      </c>
      <c r="T24" s="39">
        <v>7.78</v>
      </c>
      <c r="U24" s="39">
        <v>1388.05</v>
      </c>
      <c r="V24" s="39">
        <v>978.4</v>
      </c>
      <c r="W24" s="39">
        <v>76.010000000000005</v>
      </c>
      <c r="X24" s="39">
        <v>80.290000000000006</v>
      </c>
      <c r="Y24" s="39">
        <v>324.79000000000002</v>
      </c>
      <c r="Z24" s="39">
        <v>5.19</v>
      </c>
      <c r="AA24" s="39">
        <v>12</v>
      </c>
      <c r="AB24" s="39">
        <v>1382.16</v>
      </c>
      <c r="AC24" s="39">
        <v>306.70999999999998</v>
      </c>
      <c r="AD24" s="39">
        <v>7.16</v>
      </c>
      <c r="AE24" s="39">
        <v>0.54</v>
      </c>
      <c r="AF24" s="39">
        <v>0.23</v>
      </c>
      <c r="AG24" s="39">
        <v>3.84</v>
      </c>
      <c r="AH24" s="39">
        <v>9.51</v>
      </c>
      <c r="AI24" s="39">
        <v>9.02</v>
      </c>
      <c r="AJ24" s="39">
        <v>0</v>
      </c>
      <c r="AK24" s="39">
        <v>1290.55</v>
      </c>
      <c r="AL24" s="39">
        <v>1147.71</v>
      </c>
      <c r="AM24" s="39">
        <v>1842.69</v>
      </c>
      <c r="AN24" s="39">
        <v>1471.95</v>
      </c>
      <c r="AO24" s="39">
        <v>482.86</v>
      </c>
      <c r="AP24" s="39">
        <v>958.58</v>
      </c>
      <c r="AQ24" s="39">
        <v>304.39</v>
      </c>
      <c r="AR24" s="39">
        <v>1128</v>
      </c>
      <c r="AS24" s="39">
        <v>1128.5899999999999</v>
      </c>
      <c r="AT24" s="39">
        <v>1358.94</v>
      </c>
      <c r="AU24" s="39">
        <v>1834.59</v>
      </c>
      <c r="AV24" s="39">
        <v>737.82</v>
      </c>
      <c r="AW24" s="39">
        <v>1064.5</v>
      </c>
      <c r="AX24" s="39">
        <v>5412.55</v>
      </c>
      <c r="AY24" s="39">
        <v>142.44</v>
      </c>
      <c r="AZ24" s="39">
        <v>1633.55</v>
      </c>
      <c r="BA24" s="39">
        <v>1094.8699999999999</v>
      </c>
      <c r="BB24" s="39">
        <v>786.26</v>
      </c>
      <c r="BC24" s="39">
        <v>400.89</v>
      </c>
      <c r="BD24" s="39">
        <v>0.09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0.28000000000000003</v>
      </c>
      <c r="BJ24" s="39">
        <v>0</v>
      </c>
      <c r="BK24" s="39">
        <v>1.64</v>
      </c>
      <c r="BL24" s="39">
        <v>0</v>
      </c>
      <c r="BM24" s="39">
        <v>0.68</v>
      </c>
      <c r="BN24" s="39">
        <v>0.04</v>
      </c>
      <c r="BO24" s="39">
        <v>7.0000000000000007E-2</v>
      </c>
      <c r="BP24" s="39">
        <v>0</v>
      </c>
      <c r="BQ24" s="39">
        <v>0.05</v>
      </c>
      <c r="BR24" s="39">
        <v>0.1</v>
      </c>
      <c r="BS24" s="39">
        <v>3.25</v>
      </c>
      <c r="BT24" s="39">
        <v>0</v>
      </c>
      <c r="BU24" s="39">
        <v>0</v>
      </c>
      <c r="BV24" s="39">
        <v>7.32</v>
      </c>
      <c r="BW24" s="39">
        <v>0.04</v>
      </c>
      <c r="BX24" s="39">
        <v>0</v>
      </c>
      <c r="BY24" s="39">
        <v>0</v>
      </c>
      <c r="BZ24" s="39">
        <v>0</v>
      </c>
      <c r="CA24" s="39">
        <v>0</v>
      </c>
      <c r="CB24" s="39">
        <v>640.26</v>
      </c>
      <c r="CC24" s="38">
        <f>SUM($CC$16:$CC$23)</f>
        <v>94.990071999999998</v>
      </c>
      <c r="CD24" s="36" t="e">
        <f>$I$24/#REF!*100</f>
        <v>#REF!</v>
      </c>
      <c r="CE24" s="36">
        <v>242.36</v>
      </c>
      <c r="CG24" s="36">
        <v>132.51</v>
      </c>
      <c r="CH24" s="36">
        <v>78.930000000000007</v>
      </c>
      <c r="CI24" s="36">
        <v>105.72</v>
      </c>
      <c r="CJ24" s="36">
        <v>7155.77</v>
      </c>
      <c r="CK24" s="36">
        <v>3843.55</v>
      </c>
      <c r="CL24" s="36">
        <v>5499.66</v>
      </c>
      <c r="CM24" s="36">
        <v>112.56</v>
      </c>
      <c r="CN24" s="36">
        <v>69.63</v>
      </c>
      <c r="CO24" s="36">
        <v>91.13</v>
      </c>
      <c r="CP24" s="36">
        <v>6.72</v>
      </c>
      <c r="CQ24" s="36">
        <v>2.59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30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25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30</v>
      </c>
      <c r="CD27" s="36" t="e">
        <f>$I$27/#REF!*100</f>
        <v>#REF!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149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"230"</f>
        <v>230</v>
      </c>
      <c r="D30" s="34">
        <v>7.34</v>
      </c>
      <c r="E30" s="34">
        <v>2.71</v>
      </c>
      <c r="F30" s="34">
        <v>8.52</v>
      </c>
      <c r="G30" s="34">
        <v>2.57</v>
      </c>
      <c r="H30" s="34">
        <v>33.54</v>
      </c>
      <c r="I30" s="34">
        <v>236.44652970000001</v>
      </c>
      <c r="J30" s="35">
        <v>5.13</v>
      </c>
      <c r="K30" s="35">
        <v>0.13</v>
      </c>
      <c r="L30" s="35">
        <v>0</v>
      </c>
      <c r="M30" s="35">
        <v>0</v>
      </c>
      <c r="N30" s="35">
        <v>8.6300000000000008</v>
      </c>
      <c r="O30" s="35">
        <v>22.64</v>
      </c>
      <c r="P30" s="35">
        <v>2.2599999999999998</v>
      </c>
      <c r="Q30" s="35">
        <v>0</v>
      </c>
      <c r="R30" s="35">
        <v>0</v>
      </c>
      <c r="S30" s="35">
        <v>0.09</v>
      </c>
      <c r="T30" s="35">
        <v>2.35</v>
      </c>
      <c r="U30" s="35">
        <v>411.32</v>
      </c>
      <c r="V30" s="35">
        <v>240.14</v>
      </c>
      <c r="W30" s="35">
        <v>120.41</v>
      </c>
      <c r="X30" s="35">
        <v>57.84</v>
      </c>
      <c r="Y30" s="35">
        <v>192.28</v>
      </c>
      <c r="Z30" s="35">
        <v>1.42</v>
      </c>
      <c r="AA30" s="35">
        <v>24.84</v>
      </c>
      <c r="AB30" s="35">
        <v>21.16</v>
      </c>
      <c r="AC30" s="35">
        <v>46.12</v>
      </c>
      <c r="AD30" s="35">
        <v>0.72</v>
      </c>
      <c r="AE30" s="35">
        <v>0.16</v>
      </c>
      <c r="AF30" s="35">
        <v>0.15</v>
      </c>
      <c r="AG30" s="35">
        <v>0.41</v>
      </c>
      <c r="AH30" s="35">
        <v>2.65</v>
      </c>
      <c r="AI30" s="35">
        <v>0.48</v>
      </c>
      <c r="AJ30" s="35">
        <v>0</v>
      </c>
      <c r="AK30" s="35">
        <v>361.16</v>
      </c>
      <c r="AL30" s="35">
        <v>296.33</v>
      </c>
      <c r="AM30" s="35">
        <v>489.91</v>
      </c>
      <c r="AN30" s="35">
        <v>357.87</v>
      </c>
      <c r="AO30" s="35">
        <v>112.39</v>
      </c>
      <c r="AP30" s="35">
        <v>262.85000000000002</v>
      </c>
      <c r="AQ30" s="35">
        <v>115.4</v>
      </c>
      <c r="AR30" s="35">
        <v>337.51</v>
      </c>
      <c r="AS30" s="35">
        <v>191.08</v>
      </c>
      <c r="AT30" s="35">
        <v>287.83</v>
      </c>
      <c r="AU30" s="35">
        <v>359.55</v>
      </c>
      <c r="AV30" s="35">
        <v>96.85</v>
      </c>
      <c r="AW30" s="35">
        <v>397.85</v>
      </c>
      <c r="AX30" s="35">
        <v>765.76</v>
      </c>
      <c r="AY30" s="35">
        <v>0</v>
      </c>
      <c r="AZ30" s="35">
        <v>252.05</v>
      </c>
      <c r="BA30" s="35">
        <v>202.95</v>
      </c>
      <c r="BB30" s="35">
        <v>333.79</v>
      </c>
      <c r="BC30" s="35">
        <v>132.77000000000001</v>
      </c>
      <c r="BD30" s="35">
        <v>0.14000000000000001</v>
      </c>
      <c r="BE30" s="35">
        <v>0.06</v>
      </c>
      <c r="BF30" s="35">
        <v>0.03</v>
      </c>
      <c r="BG30" s="35">
        <v>0.08</v>
      </c>
      <c r="BH30" s="35">
        <v>0.09</v>
      </c>
      <c r="BI30" s="35">
        <v>0.41</v>
      </c>
      <c r="BJ30" s="35">
        <v>0</v>
      </c>
      <c r="BK30" s="35">
        <v>1.59</v>
      </c>
      <c r="BL30" s="35">
        <v>0</v>
      </c>
      <c r="BM30" s="35">
        <v>0.37</v>
      </c>
      <c r="BN30" s="35">
        <v>0</v>
      </c>
      <c r="BO30" s="35">
        <v>0</v>
      </c>
      <c r="BP30" s="35">
        <v>0</v>
      </c>
      <c r="BQ30" s="35">
        <v>0.08</v>
      </c>
      <c r="BR30" s="35">
        <v>0.12</v>
      </c>
      <c r="BS30" s="35">
        <v>1.69</v>
      </c>
      <c r="BT30" s="35">
        <v>0</v>
      </c>
      <c r="BU30" s="35">
        <v>0</v>
      </c>
      <c r="BV30" s="35">
        <v>1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202.74</v>
      </c>
      <c r="CC30" s="34">
        <v>22.792065000000001</v>
      </c>
      <c r="CE30" s="32">
        <v>28.37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4.5999999999999996</v>
      </c>
      <c r="CQ30" s="32">
        <v>0.92</v>
      </c>
      <c r="CR30" s="32">
        <v>13.813345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35.241104999999997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22.503699999999998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3.1703999999999999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2.6419999999999999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15.43</v>
      </c>
      <c r="I33" s="30">
        <v>103.49265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13.45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1.03</v>
      </c>
      <c r="U33" s="31">
        <v>50.75</v>
      </c>
      <c r="V33" s="31">
        <v>195.14</v>
      </c>
      <c r="W33" s="31">
        <v>111.5</v>
      </c>
      <c r="X33" s="31">
        <v>30.67</v>
      </c>
      <c r="Y33" s="31">
        <v>106.79</v>
      </c>
      <c r="Z33" s="31">
        <v>1.07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198.66</v>
      </c>
      <c r="CC33" s="30">
        <v>15.976175</v>
      </c>
      <c r="CE33" s="28">
        <v>13.47</v>
      </c>
      <c r="CG33" s="28">
        <v>9</v>
      </c>
      <c r="CH33" s="28">
        <v>2</v>
      </c>
      <c r="CI33" s="28">
        <v>5.5</v>
      </c>
      <c r="CJ33" s="28">
        <v>575</v>
      </c>
      <c r="CK33" s="28">
        <v>210</v>
      </c>
      <c r="CL33" s="28">
        <v>392.5</v>
      </c>
      <c r="CM33" s="28">
        <v>13.72</v>
      </c>
      <c r="CN33" s="28">
        <v>3.72</v>
      </c>
      <c r="CO33" s="28">
        <v>8.7200000000000006</v>
      </c>
      <c r="CP33" s="28">
        <v>10</v>
      </c>
      <c r="CQ33" s="28">
        <v>0</v>
      </c>
      <c r="CR33" s="28">
        <v>9.6824999999999992</v>
      </c>
    </row>
    <row r="34" spans="1:96" s="36" customFormat="1" ht="11.4">
      <c r="B34" s="37" t="s">
        <v>111</v>
      </c>
      <c r="C34" s="38"/>
      <c r="D34" s="38">
        <v>21.02</v>
      </c>
      <c r="E34" s="38">
        <v>9.1</v>
      </c>
      <c r="F34" s="38">
        <v>23.91</v>
      </c>
      <c r="G34" s="38">
        <v>4.7300000000000004</v>
      </c>
      <c r="H34" s="38">
        <v>92.79</v>
      </c>
      <c r="I34" s="38">
        <v>664.05</v>
      </c>
      <c r="J34" s="39">
        <v>14.87</v>
      </c>
      <c r="K34" s="39">
        <v>0.35</v>
      </c>
      <c r="L34" s="39">
        <v>0</v>
      </c>
      <c r="M34" s="39">
        <v>0</v>
      </c>
      <c r="N34" s="39">
        <v>24.01</v>
      </c>
      <c r="O34" s="39">
        <v>63.6</v>
      </c>
      <c r="P34" s="39">
        <v>5.18</v>
      </c>
      <c r="Q34" s="39">
        <v>0</v>
      </c>
      <c r="R34" s="39">
        <v>0</v>
      </c>
      <c r="S34" s="39">
        <v>0.81</v>
      </c>
      <c r="T34" s="39">
        <v>5.7</v>
      </c>
      <c r="U34" s="39">
        <v>738.99</v>
      </c>
      <c r="V34" s="39">
        <v>501.82</v>
      </c>
      <c r="W34" s="39">
        <v>372.24</v>
      </c>
      <c r="X34" s="39">
        <v>106.59</v>
      </c>
      <c r="Y34" s="39">
        <v>408.83</v>
      </c>
      <c r="Z34" s="39">
        <v>3.44</v>
      </c>
      <c r="AA34" s="39">
        <v>115.84</v>
      </c>
      <c r="AB34" s="39">
        <v>77.14</v>
      </c>
      <c r="AC34" s="39">
        <v>156.47</v>
      </c>
      <c r="AD34" s="39">
        <v>1.59</v>
      </c>
      <c r="AE34" s="39">
        <v>0.25</v>
      </c>
      <c r="AF34" s="39">
        <v>0.34</v>
      </c>
      <c r="AG34" s="39">
        <v>1.1100000000000001</v>
      </c>
      <c r="AH34" s="39">
        <v>5.93</v>
      </c>
      <c r="AI34" s="39">
        <v>1.04</v>
      </c>
      <c r="AJ34" s="39">
        <v>0</v>
      </c>
      <c r="AK34" s="39">
        <v>1072.4000000000001</v>
      </c>
      <c r="AL34" s="39">
        <v>911.76</v>
      </c>
      <c r="AM34" s="39">
        <v>1526.65</v>
      </c>
      <c r="AN34" s="39">
        <v>958.26</v>
      </c>
      <c r="AO34" s="39">
        <v>358.89</v>
      </c>
      <c r="AP34" s="39">
        <v>716.67</v>
      </c>
      <c r="AQ34" s="39">
        <v>329.39</v>
      </c>
      <c r="AR34" s="39">
        <v>1003.81</v>
      </c>
      <c r="AS34" s="39">
        <v>497.35</v>
      </c>
      <c r="AT34" s="39">
        <v>693.64</v>
      </c>
      <c r="AU34" s="39">
        <v>810.77</v>
      </c>
      <c r="AV34" s="39">
        <v>450.28</v>
      </c>
      <c r="AW34" s="39">
        <v>685.88</v>
      </c>
      <c r="AX34" s="39">
        <v>3371.25</v>
      </c>
      <c r="AY34" s="39">
        <v>0</v>
      </c>
      <c r="AZ34" s="39">
        <v>1221.6500000000001</v>
      </c>
      <c r="BA34" s="39">
        <v>656.64</v>
      </c>
      <c r="BB34" s="39">
        <v>890.74</v>
      </c>
      <c r="BC34" s="39">
        <v>331.69</v>
      </c>
      <c r="BD34" s="39">
        <v>0.38</v>
      </c>
      <c r="BE34" s="39">
        <v>0.19</v>
      </c>
      <c r="BF34" s="39">
        <v>0.15</v>
      </c>
      <c r="BG34" s="39">
        <v>0.38</v>
      </c>
      <c r="BH34" s="39">
        <v>0.4</v>
      </c>
      <c r="BI34" s="39">
        <v>1.46</v>
      </c>
      <c r="BJ34" s="39">
        <v>0.04</v>
      </c>
      <c r="BK34" s="39">
        <v>4.58</v>
      </c>
      <c r="BL34" s="39">
        <v>0.03</v>
      </c>
      <c r="BM34" s="39">
        <v>1.49</v>
      </c>
      <c r="BN34" s="39">
        <v>0.03</v>
      </c>
      <c r="BO34" s="39">
        <v>0</v>
      </c>
      <c r="BP34" s="39">
        <v>0</v>
      </c>
      <c r="BQ34" s="39">
        <v>0.27</v>
      </c>
      <c r="BR34" s="39">
        <v>0.4</v>
      </c>
      <c r="BS34" s="39">
        <v>4.68</v>
      </c>
      <c r="BT34" s="39">
        <v>0</v>
      </c>
      <c r="BU34" s="39">
        <v>0</v>
      </c>
      <c r="BV34" s="39">
        <v>1.63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443.24</v>
      </c>
      <c r="CC34" s="38">
        <f>SUM($CC$29:$CC$33)</f>
        <v>77.179744999999997</v>
      </c>
      <c r="CD34" s="36" t="e">
        <f>$I$34/#REF!*100</f>
        <v>#REF!</v>
      </c>
      <c r="CE34" s="36">
        <v>128.69999999999999</v>
      </c>
      <c r="CG34" s="36">
        <v>58.89</v>
      </c>
      <c r="CH34" s="36">
        <v>24.16</v>
      </c>
      <c r="CI34" s="36">
        <v>41.52</v>
      </c>
      <c r="CJ34" s="36">
        <v>6494.65</v>
      </c>
      <c r="CK34" s="36">
        <v>2906.76</v>
      </c>
      <c r="CL34" s="36">
        <v>4700.7</v>
      </c>
      <c r="CM34" s="36">
        <v>82.98</v>
      </c>
      <c r="CN34" s="36">
        <v>51.39</v>
      </c>
      <c r="CO34" s="36">
        <v>67.180000000000007</v>
      </c>
      <c r="CP34" s="36">
        <v>14.6</v>
      </c>
      <c r="CQ34" s="36">
        <v>0.92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"78"</f>
        <v>78</v>
      </c>
      <c r="B36" s="33" t="s">
        <v>99</v>
      </c>
      <c r="C36" s="34" t="str">
        <f>"100"</f>
        <v>100</v>
      </c>
      <c r="D36" s="34">
        <v>1.76</v>
      </c>
      <c r="E36" s="34">
        <v>0</v>
      </c>
      <c r="F36" s="34">
        <v>6.69</v>
      </c>
      <c r="G36" s="34">
        <v>7.6</v>
      </c>
      <c r="H36" s="34">
        <v>11.44</v>
      </c>
      <c r="I36" s="34">
        <v>108.01693255000001</v>
      </c>
      <c r="J36" s="35">
        <v>0.94</v>
      </c>
      <c r="K36" s="35">
        <v>4.88</v>
      </c>
      <c r="L36" s="35">
        <v>0</v>
      </c>
      <c r="M36" s="35">
        <v>0</v>
      </c>
      <c r="N36" s="35">
        <v>9.09</v>
      </c>
      <c r="O36" s="35">
        <v>0.18</v>
      </c>
      <c r="P36" s="35">
        <v>2.17</v>
      </c>
      <c r="Q36" s="35">
        <v>0</v>
      </c>
      <c r="R36" s="35">
        <v>0</v>
      </c>
      <c r="S36" s="35">
        <v>0.38</v>
      </c>
      <c r="T36" s="35">
        <v>1.75</v>
      </c>
      <c r="U36" s="35">
        <v>222.65</v>
      </c>
      <c r="V36" s="35">
        <v>268.85000000000002</v>
      </c>
      <c r="W36" s="35">
        <v>31.07</v>
      </c>
      <c r="X36" s="35">
        <v>20.36</v>
      </c>
      <c r="Y36" s="35">
        <v>41.89</v>
      </c>
      <c r="Z36" s="35">
        <v>1.21</v>
      </c>
      <c r="AA36" s="35">
        <v>0</v>
      </c>
      <c r="AB36" s="35">
        <v>163.66999999999999</v>
      </c>
      <c r="AC36" s="35">
        <v>34.549999999999997</v>
      </c>
      <c r="AD36" s="35">
        <v>3.52</v>
      </c>
      <c r="AE36" s="35">
        <v>0.03</v>
      </c>
      <c r="AF36" s="35">
        <v>0.04</v>
      </c>
      <c r="AG36" s="35">
        <v>0.28999999999999998</v>
      </c>
      <c r="AH36" s="35">
        <v>0.68</v>
      </c>
      <c r="AI36" s="35">
        <v>3.3</v>
      </c>
      <c r="AJ36" s="35">
        <v>0</v>
      </c>
      <c r="AK36" s="35">
        <v>36.68</v>
      </c>
      <c r="AL36" s="35">
        <v>41.53</v>
      </c>
      <c r="AM36" s="35">
        <v>46.38</v>
      </c>
      <c r="AN36" s="35">
        <v>63.68</v>
      </c>
      <c r="AO36" s="35">
        <v>13.84</v>
      </c>
      <c r="AP36" s="35">
        <v>36.68</v>
      </c>
      <c r="AQ36" s="35">
        <v>9</v>
      </c>
      <c r="AR36" s="35">
        <v>31.15</v>
      </c>
      <c r="AS36" s="35">
        <v>27.69</v>
      </c>
      <c r="AT36" s="35">
        <v>50.55</v>
      </c>
      <c r="AU36" s="35">
        <v>227.01</v>
      </c>
      <c r="AV36" s="35">
        <v>9.7200000000000006</v>
      </c>
      <c r="AW36" s="35">
        <v>26.31</v>
      </c>
      <c r="AX36" s="35">
        <v>189.66</v>
      </c>
      <c r="AY36" s="35">
        <v>0</v>
      </c>
      <c r="AZ36" s="35">
        <v>32.53</v>
      </c>
      <c r="BA36" s="35">
        <v>43.61</v>
      </c>
      <c r="BB36" s="35">
        <v>34.61</v>
      </c>
      <c r="BC36" s="35">
        <v>10.38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0.41</v>
      </c>
      <c r="BL36" s="35">
        <v>0</v>
      </c>
      <c r="BM36" s="35">
        <v>0.27</v>
      </c>
      <c r="BN36" s="35">
        <v>0.02</v>
      </c>
      <c r="BO36" s="35">
        <v>0.05</v>
      </c>
      <c r="BP36" s="35">
        <v>0</v>
      </c>
      <c r="BQ36" s="35">
        <v>0</v>
      </c>
      <c r="BR36" s="35">
        <v>0</v>
      </c>
      <c r="BS36" s="35">
        <v>1.57</v>
      </c>
      <c r="BT36" s="35">
        <v>0</v>
      </c>
      <c r="BU36" s="35">
        <v>0</v>
      </c>
      <c r="BV36" s="35">
        <v>4.4400000000000004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89.42</v>
      </c>
      <c r="CC36" s="34">
        <v>15.461655</v>
      </c>
      <c r="CE36" s="32">
        <v>27.28</v>
      </c>
      <c r="CG36" s="32">
        <v>26.57</v>
      </c>
      <c r="CH36" s="32">
        <v>16.34</v>
      </c>
      <c r="CI36" s="32">
        <v>21.46</v>
      </c>
      <c r="CJ36" s="32">
        <v>874.41</v>
      </c>
      <c r="CK36" s="32">
        <v>240.26</v>
      </c>
      <c r="CL36" s="32">
        <v>557.33000000000004</v>
      </c>
      <c r="CM36" s="32">
        <v>8.32</v>
      </c>
      <c r="CN36" s="32">
        <v>5.44</v>
      </c>
      <c r="CO36" s="32">
        <v>6.88</v>
      </c>
      <c r="CP36" s="32">
        <v>1.2</v>
      </c>
      <c r="CQ36" s="32">
        <v>0.5</v>
      </c>
      <c r="CR36" s="32">
        <v>9.3706999999999994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21.419865999999999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12.981737000000001</v>
      </c>
    </row>
    <row r="38" spans="1:96" s="32" customFormat="1">
      <c r="A38" s="32" t="str">
        <f>"46/3"</f>
        <v>46/3</v>
      </c>
      <c r="B38" s="33" t="s">
        <v>101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11.27322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6.832255</v>
      </c>
    </row>
    <row r="39" spans="1:96" s="32" customFormat="1">
      <c r="A39" s="32" t="str">
        <f>"12/8"</f>
        <v>12/8</v>
      </c>
      <c r="B39" s="33" t="s">
        <v>102</v>
      </c>
      <c r="C39" s="34" t="str">
        <f>"100"</f>
        <v>100</v>
      </c>
      <c r="D39" s="34">
        <v>14.17</v>
      </c>
      <c r="E39" s="34">
        <v>13.31</v>
      </c>
      <c r="F39" s="34">
        <v>34.229999999999997</v>
      </c>
      <c r="G39" s="34">
        <v>3.23</v>
      </c>
      <c r="H39" s="34">
        <v>5.35</v>
      </c>
      <c r="I39" s="34">
        <v>385.3902333333333</v>
      </c>
      <c r="J39" s="35">
        <v>11.99</v>
      </c>
      <c r="K39" s="35">
        <v>2.17</v>
      </c>
      <c r="L39" s="35">
        <v>0</v>
      </c>
      <c r="M39" s="35">
        <v>0</v>
      </c>
      <c r="N39" s="35">
        <v>2.42</v>
      </c>
      <c r="O39" s="35">
        <v>2.35</v>
      </c>
      <c r="P39" s="35">
        <v>0.56999999999999995</v>
      </c>
      <c r="Q39" s="35">
        <v>0</v>
      </c>
      <c r="R39" s="35">
        <v>0</v>
      </c>
      <c r="S39" s="35">
        <v>0.21</v>
      </c>
      <c r="T39" s="35">
        <v>1.73</v>
      </c>
      <c r="U39" s="35">
        <v>239.54</v>
      </c>
      <c r="V39" s="35">
        <v>354.21</v>
      </c>
      <c r="W39" s="35">
        <v>13.91</v>
      </c>
      <c r="X39" s="35">
        <v>28.28</v>
      </c>
      <c r="Y39" s="35">
        <v>167.59</v>
      </c>
      <c r="Z39" s="35">
        <v>1.9</v>
      </c>
      <c r="AA39" s="35">
        <v>0</v>
      </c>
      <c r="AB39" s="35">
        <v>119</v>
      </c>
      <c r="AC39" s="35">
        <v>23.33</v>
      </c>
      <c r="AD39" s="35">
        <v>2.0099999999999998</v>
      </c>
      <c r="AE39" s="35">
        <v>0.37</v>
      </c>
      <c r="AF39" s="35">
        <v>0.12</v>
      </c>
      <c r="AG39" s="35">
        <v>2.35</v>
      </c>
      <c r="AH39" s="35">
        <v>6.05</v>
      </c>
      <c r="AI39" s="35">
        <v>1.42</v>
      </c>
      <c r="AJ39" s="35">
        <v>0</v>
      </c>
      <c r="AK39" s="35">
        <v>788.58</v>
      </c>
      <c r="AL39" s="35">
        <v>672.77</v>
      </c>
      <c r="AM39" s="35">
        <v>1025.42</v>
      </c>
      <c r="AN39" s="35">
        <v>1161.43</v>
      </c>
      <c r="AO39" s="35">
        <v>323.25</v>
      </c>
      <c r="AP39" s="35">
        <v>618.73</v>
      </c>
      <c r="AQ39" s="35">
        <v>180.99</v>
      </c>
      <c r="AR39" s="35">
        <v>555.82000000000005</v>
      </c>
      <c r="AS39" s="35">
        <v>730.12</v>
      </c>
      <c r="AT39" s="35">
        <v>831.03</v>
      </c>
      <c r="AU39" s="35">
        <v>1241.56</v>
      </c>
      <c r="AV39" s="35">
        <v>541.67999999999995</v>
      </c>
      <c r="AW39" s="35">
        <v>658.13</v>
      </c>
      <c r="AX39" s="35">
        <v>2168.1</v>
      </c>
      <c r="AY39" s="35">
        <v>158.27000000000001</v>
      </c>
      <c r="AZ39" s="35">
        <v>635.87</v>
      </c>
      <c r="BA39" s="35">
        <v>584.67999999999995</v>
      </c>
      <c r="BB39" s="35">
        <v>492.04</v>
      </c>
      <c r="BC39" s="35">
        <v>176.71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0.13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0.76</v>
      </c>
      <c r="BT39" s="35">
        <v>0</v>
      </c>
      <c r="BU39" s="35">
        <v>0</v>
      </c>
      <c r="BV39" s="35">
        <v>1.89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126.9</v>
      </c>
      <c r="CC39" s="34">
        <v>58.486609999999999</v>
      </c>
      <c r="CE39" s="32">
        <v>19.829999999999998</v>
      </c>
      <c r="CG39" s="32">
        <v>28.08</v>
      </c>
      <c r="CH39" s="32">
        <v>18.079999999999998</v>
      </c>
      <c r="CI39" s="32">
        <v>23.08</v>
      </c>
      <c r="CJ39" s="32">
        <v>3467.42</v>
      </c>
      <c r="CK39" s="32">
        <v>2127.2399999999998</v>
      </c>
      <c r="CL39" s="32">
        <v>2797.33</v>
      </c>
      <c r="CM39" s="32">
        <v>34.840000000000003</v>
      </c>
      <c r="CN39" s="32">
        <v>21.98</v>
      </c>
      <c r="CO39" s="32">
        <v>28.44</v>
      </c>
      <c r="CP39" s="32">
        <v>0</v>
      </c>
      <c r="CQ39" s="32">
        <v>0.5</v>
      </c>
      <c r="CR39" s="32">
        <v>35.446429999999999</v>
      </c>
    </row>
    <row r="40" spans="1:96" s="32" customFormat="1">
      <c r="A40" s="32" t="str">
        <f>"2"</f>
        <v>2</v>
      </c>
      <c r="B40" s="33" t="s">
        <v>95</v>
      </c>
      <c r="C40" s="34" t="str">
        <f>"43,5"</f>
        <v>43,5</v>
      </c>
      <c r="D40" s="34">
        <v>2.88</v>
      </c>
      <c r="E40" s="34">
        <v>0</v>
      </c>
      <c r="F40" s="34">
        <v>0.28999999999999998</v>
      </c>
      <c r="G40" s="34">
        <v>0.28999999999999998</v>
      </c>
      <c r="H40" s="34">
        <v>20.399999999999999</v>
      </c>
      <c r="I40" s="34">
        <v>97.396934999999999</v>
      </c>
      <c r="J40" s="35">
        <v>0</v>
      </c>
      <c r="K40" s="35">
        <v>0</v>
      </c>
      <c r="L40" s="35">
        <v>0</v>
      </c>
      <c r="M40" s="35">
        <v>0</v>
      </c>
      <c r="N40" s="35">
        <v>0.48</v>
      </c>
      <c r="O40" s="35">
        <v>19.84</v>
      </c>
      <c r="P40" s="35">
        <v>0.09</v>
      </c>
      <c r="Q40" s="35">
        <v>0</v>
      </c>
      <c r="R40" s="35">
        <v>0</v>
      </c>
      <c r="S40" s="35">
        <v>0</v>
      </c>
      <c r="T40" s="35">
        <v>0.78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138.88999999999999</v>
      </c>
      <c r="AL40" s="35">
        <v>144.57</v>
      </c>
      <c r="AM40" s="35">
        <v>221.39</v>
      </c>
      <c r="AN40" s="35">
        <v>73.42</v>
      </c>
      <c r="AO40" s="35">
        <v>43.52</v>
      </c>
      <c r="AP40" s="35">
        <v>87.04</v>
      </c>
      <c r="AQ40" s="35">
        <v>32.93</v>
      </c>
      <c r="AR40" s="35">
        <v>157.44</v>
      </c>
      <c r="AS40" s="35">
        <v>97.64</v>
      </c>
      <c r="AT40" s="35">
        <v>136.24</v>
      </c>
      <c r="AU40" s="35">
        <v>112.4</v>
      </c>
      <c r="AV40" s="35">
        <v>59.04</v>
      </c>
      <c r="AW40" s="35">
        <v>104.45</v>
      </c>
      <c r="AX40" s="35">
        <v>873.46</v>
      </c>
      <c r="AY40" s="35">
        <v>0</v>
      </c>
      <c r="AZ40" s="35">
        <v>284.58999999999997</v>
      </c>
      <c r="BA40" s="35">
        <v>123.75</v>
      </c>
      <c r="BB40" s="35">
        <v>82.12</v>
      </c>
      <c r="BC40" s="35">
        <v>65.09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17.010000000000002</v>
      </c>
      <c r="CC40" s="34">
        <v>2.758248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2.29854</v>
      </c>
    </row>
    <row r="41" spans="1:96" s="32" customFormat="1">
      <c r="A41" s="32" t="str">
        <f>"3"</f>
        <v>3</v>
      </c>
      <c r="B41" s="33" t="s">
        <v>103</v>
      </c>
      <c r="C41" s="34" t="str">
        <f>"35"</f>
        <v>35</v>
      </c>
      <c r="D41" s="34">
        <v>2.31</v>
      </c>
      <c r="E41" s="34">
        <v>0</v>
      </c>
      <c r="F41" s="34">
        <v>0.42</v>
      </c>
      <c r="G41" s="34">
        <v>0.42</v>
      </c>
      <c r="H41" s="34">
        <v>14.6</v>
      </c>
      <c r="I41" s="34">
        <v>67.682999999999993</v>
      </c>
      <c r="J41" s="35">
        <v>7.0000000000000007E-2</v>
      </c>
      <c r="K41" s="35">
        <v>0</v>
      </c>
      <c r="L41" s="35">
        <v>0</v>
      </c>
      <c r="M41" s="35">
        <v>0</v>
      </c>
      <c r="N41" s="35">
        <v>0.42</v>
      </c>
      <c r="O41" s="35">
        <v>11.27</v>
      </c>
      <c r="P41" s="35">
        <v>2.91</v>
      </c>
      <c r="Q41" s="35">
        <v>0</v>
      </c>
      <c r="R41" s="35">
        <v>0</v>
      </c>
      <c r="S41" s="35">
        <v>0.35</v>
      </c>
      <c r="T41" s="35">
        <v>0.88</v>
      </c>
      <c r="U41" s="35">
        <v>213.5</v>
      </c>
      <c r="V41" s="35">
        <v>85.75</v>
      </c>
      <c r="W41" s="35">
        <v>12.25</v>
      </c>
      <c r="X41" s="35">
        <v>16.45</v>
      </c>
      <c r="Y41" s="35">
        <v>55.3</v>
      </c>
      <c r="Z41" s="35">
        <v>1.37</v>
      </c>
      <c r="AA41" s="35">
        <v>0</v>
      </c>
      <c r="AB41" s="35">
        <v>1.75</v>
      </c>
      <c r="AC41" s="35">
        <v>0.35</v>
      </c>
      <c r="AD41" s="35">
        <v>0.49</v>
      </c>
      <c r="AE41" s="35">
        <v>0.06</v>
      </c>
      <c r="AF41" s="35">
        <v>0.03</v>
      </c>
      <c r="AG41" s="35">
        <v>0.25</v>
      </c>
      <c r="AH41" s="35">
        <v>0.7</v>
      </c>
      <c r="AI41" s="35">
        <v>0</v>
      </c>
      <c r="AJ41" s="35">
        <v>0</v>
      </c>
      <c r="AK41" s="35">
        <v>0</v>
      </c>
      <c r="AL41" s="35">
        <v>0</v>
      </c>
      <c r="AM41" s="35">
        <v>149.44999999999999</v>
      </c>
      <c r="AN41" s="35">
        <v>78.05</v>
      </c>
      <c r="AO41" s="35">
        <v>32.549999999999997</v>
      </c>
      <c r="AP41" s="35">
        <v>69.3</v>
      </c>
      <c r="AQ41" s="35">
        <v>28</v>
      </c>
      <c r="AR41" s="35">
        <v>129.85</v>
      </c>
      <c r="AS41" s="35">
        <v>103.95</v>
      </c>
      <c r="AT41" s="35">
        <v>101.85</v>
      </c>
      <c r="AU41" s="35">
        <v>162.4</v>
      </c>
      <c r="AV41" s="35">
        <v>43.4</v>
      </c>
      <c r="AW41" s="35">
        <v>108.5</v>
      </c>
      <c r="AX41" s="35">
        <v>535.15</v>
      </c>
      <c r="AY41" s="35">
        <v>0</v>
      </c>
      <c r="AZ41" s="35">
        <v>184.1</v>
      </c>
      <c r="BA41" s="35">
        <v>101.85</v>
      </c>
      <c r="BB41" s="35">
        <v>63</v>
      </c>
      <c r="BC41" s="35">
        <v>45.5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0.05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0.17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16.45</v>
      </c>
      <c r="CC41" s="34">
        <v>2.2890000000000001</v>
      </c>
      <c r="CE41" s="32">
        <v>0.28999999999999998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1.9075</v>
      </c>
    </row>
    <row r="42" spans="1:96" s="28" customFormat="1">
      <c r="A42" s="28" t="str">
        <f>"27/10"</f>
        <v>27/10</v>
      </c>
      <c r="B42" s="29" t="s">
        <v>104</v>
      </c>
      <c r="C42" s="30" t="str">
        <f>"200"</f>
        <v>200</v>
      </c>
      <c r="D42" s="30">
        <v>0.1</v>
      </c>
      <c r="E42" s="30">
        <v>0</v>
      </c>
      <c r="F42" s="30">
        <v>0.02</v>
      </c>
      <c r="G42" s="30">
        <v>0.02</v>
      </c>
      <c r="H42" s="30">
        <v>5.94</v>
      </c>
      <c r="I42" s="30">
        <v>23.095202</v>
      </c>
      <c r="J42" s="31">
        <v>0</v>
      </c>
      <c r="K42" s="31">
        <v>0</v>
      </c>
      <c r="L42" s="31">
        <v>0</v>
      </c>
      <c r="M42" s="31">
        <v>0</v>
      </c>
      <c r="N42" s="31">
        <v>5.89</v>
      </c>
      <c r="O42" s="31">
        <v>0</v>
      </c>
      <c r="P42" s="31">
        <v>0.05</v>
      </c>
      <c r="Q42" s="31">
        <v>0</v>
      </c>
      <c r="R42" s="31">
        <v>0</v>
      </c>
      <c r="S42" s="31">
        <v>0</v>
      </c>
      <c r="T42" s="31">
        <v>0.03</v>
      </c>
      <c r="U42" s="31">
        <v>0.06</v>
      </c>
      <c r="V42" s="31">
        <v>0.18</v>
      </c>
      <c r="W42" s="31">
        <v>0.17</v>
      </c>
      <c r="X42" s="31">
        <v>0</v>
      </c>
      <c r="Y42" s="31">
        <v>0</v>
      </c>
      <c r="Z42" s="31">
        <v>0.02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200.05</v>
      </c>
      <c r="CC42" s="30">
        <v>1.1286</v>
      </c>
      <c r="CE42" s="28">
        <v>0</v>
      </c>
      <c r="CG42" s="28">
        <v>0.6</v>
      </c>
      <c r="CH42" s="28">
        <v>0.6</v>
      </c>
      <c r="CI42" s="28">
        <v>0.6</v>
      </c>
      <c r="CJ42" s="28">
        <v>60</v>
      </c>
      <c r="CK42" s="28">
        <v>24.6</v>
      </c>
      <c r="CL42" s="28">
        <v>42.3</v>
      </c>
      <c r="CM42" s="28">
        <v>6.54</v>
      </c>
      <c r="CN42" s="28">
        <v>3.84</v>
      </c>
      <c r="CO42" s="28">
        <v>5.19</v>
      </c>
      <c r="CP42" s="28">
        <v>6</v>
      </c>
      <c r="CQ42" s="28">
        <v>0</v>
      </c>
      <c r="CR42" s="28">
        <v>0.68400000000000005</v>
      </c>
    </row>
    <row r="43" spans="1:96" s="36" customFormat="1" ht="11.4">
      <c r="B43" s="37" t="s">
        <v>113</v>
      </c>
      <c r="C43" s="38"/>
      <c r="D43" s="38">
        <v>30.05</v>
      </c>
      <c r="E43" s="38">
        <v>13.35</v>
      </c>
      <c r="F43" s="38">
        <v>50.64</v>
      </c>
      <c r="G43" s="38">
        <v>17.77</v>
      </c>
      <c r="H43" s="38">
        <v>117.43</v>
      </c>
      <c r="I43" s="38">
        <v>1033.48</v>
      </c>
      <c r="J43" s="39">
        <v>16.399999999999999</v>
      </c>
      <c r="K43" s="39">
        <v>10.39</v>
      </c>
      <c r="L43" s="39">
        <v>0</v>
      </c>
      <c r="M43" s="39">
        <v>0</v>
      </c>
      <c r="N43" s="39">
        <v>22.8</v>
      </c>
      <c r="O43" s="39">
        <v>84.62</v>
      </c>
      <c r="P43" s="39">
        <v>10.01</v>
      </c>
      <c r="Q43" s="39">
        <v>0</v>
      </c>
      <c r="R43" s="39">
        <v>0</v>
      </c>
      <c r="S43" s="39">
        <v>1.31</v>
      </c>
      <c r="T43" s="39">
        <v>9.48</v>
      </c>
      <c r="U43" s="39">
        <v>1694.92</v>
      </c>
      <c r="V43" s="39">
        <v>1232.26</v>
      </c>
      <c r="W43" s="39">
        <v>98.45</v>
      </c>
      <c r="X43" s="39">
        <v>99.77</v>
      </c>
      <c r="Y43" s="39">
        <v>386.2</v>
      </c>
      <c r="Z43" s="39">
        <v>6.35</v>
      </c>
      <c r="AA43" s="39">
        <v>13.8</v>
      </c>
      <c r="AB43" s="39">
        <v>1752.42</v>
      </c>
      <c r="AC43" s="39">
        <v>386.83</v>
      </c>
      <c r="AD43" s="39">
        <v>9.44</v>
      </c>
      <c r="AE43" s="39">
        <v>0.62</v>
      </c>
      <c r="AF43" s="39">
        <v>0.27</v>
      </c>
      <c r="AG43" s="39">
        <v>4.49</v>
      </c>
      <c r="AH43" s="39">
        <v>11.05</v>
      </c>
      <c r="AI43" s="39">
        <v>11.92</v>
      </c>
      <c r="AJ43" s="39">
        <v>0</v>
      </c>
      <c r="AK43" s="39">
        <v>1333.3</v>
      </c>
      <c r="AL43" s="39">
        <v>1199.22</v>
      </c>
      <c r="AM43" s="39">
        <v>2061.31</v>
      </c>
      <c r="AN43" s="39">
        <v>1668.05</v>
      </c>
      <c r="AO43" s="39">
        <v>542.05999999999995</v>
      </c>
      <c r="AP43" s="39">
        <v>1080.3</v>
      </c>
      <c r="AQ43" s="39">
        <v>342.19</v>
      </c>
      <c r="AR43" s="39">
        <v>1262.1600000000001</v>
      </c>
      <c r="AS43" s="39">
        <v>1269.95</v>
      </c>
      <c r="AT43" s="39">
        <v>1535.85</v>
      </c>
      <c r="AU43" s="39">
        <v>2129.29</v>
      </c>
      <c r="AV43" s="39">
        <v>824.19</v>
      </c>
      <c r="AW43" s="39">
        <v>1195.03</v>
      </c>
      <c r="AX43" s="39">
        <v>6058.17</v>
      </c>
      <c r="AY43" s="39">
        <v>158.27000000000001</v>
      </c>
      <c r="AZ43" s="39">
        <v>1814.36</v>
      </c>
      <c r="BA43" s="39">
        <v>1231.68</v>
      </c>
      <c r="BB43" s="39">
        <v>885.98</v>
      </c>
      <c r="BC43" s="39">
        <v>447.08</v>
      </c>
      <c r="BD43" s="39">
        <v>0.11</v>
      </c>
      <c r="BE43" s="39">
        <v>0.05</v>
      </c>
      <c r="BF43" s="39">
        <v>0.03</v>
      </c>
      <c r="BG43" s="39">
        <v>0.06</v>
      </c>
      <c r="BH43" s="39">
        <v>7.0000000000000007E-2</v>
      </c>
      <c r="BI43" s="39">
        <v>0.32</v>
      </c>
      <c r="BJ43" s="39">
        <v>0</v>
      </c>
      <c r="BK43" s="39">
        <v>2.0099999999999998</v>
      </c>
      <c r="BL43" s="39">
        <v>0</v>
      </c>
      <c r="BM43" s="39">
        <v>0.88</v>
      </c>
      <c r="BN43" s="39">
        <v>0.05</v>
      </c>
      <c r="BO43" s="39">
        <v>0.1</v>
      </c>
      <c r="BP43" s="39">
        <v>0</v>
      </c>
      <c r="BQ43" s="39">
        <v>0.06</v>
      </c>
      <c r="BR43" s="39">
        <v>0.11</v>
      </c>
      <c r="BS43" s="39">
        <v>4.2699999999999996</v>
      </c>
      <c r="BT43" s="39">
        <v>0</v>
      </c>
      <c r="BU43" s="39">
        <v>0</v>
      </c>
      <c r="BV43" s="39">
        <v>9.9499999999999993</v>
      </c>
      <c r="BW43" s="39">
        <v>0.05</v>
      </c>
      <c r="BX43" s="39">
        <v>0</v>
      </c>
      <c r="BY43" s="39">
        <v>0</v>
      </c>
      <c r="BZ43" s="39">
        <v>0</v>
      </c>
      <c r="CA43" s="39">
        <v>0</v>
      </c>
      <c r="CB43" s="39">
        <v>749.84</v>
      </c>
      <c r="CC43" s="38">
        <f>SUM($CC$35:$CC$42)</f>
        <v>112.817199</v>
      </c>
      <c r="CD43" s="36" t="e">
        <f>$I$43/#REF!*100</f>
        <v>#REF!</v>
      </c>
      <c r="CE43" s="36">
        <v>305.87</v>
      </c>
      <c r="CG43" s="36">
        <v>153.44999999999999</v>
      </c>
      <c r="CH43" s="36">
        <v>89.04</v>
      </c>
      <c r="CI43" s="36">
        <v>121.25</v>
      </c>
      <c r="CJ43" s="36">
        <v>6873.48</v>
      </c>
      <c r="CK43" s="36">
        <v>3754.21</v>
      </c>
      <c r="CL43" s="36">
        <v>5313.85</v>
      </c>
      <c r="CM43" s="36">
        <v>118.67</v>
      </c>
      <c r="CN43" s="36">
        <v>70.25</v>
      </c>
      <c r="CO43" s="36">
        <v>94.49</v>
      </c>
      <c r="CP43" s="36">
        <v>7.2</v>
      </c>
      <c r="CQ43" s="36">
        <v>3.17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30</v>
      </c>
      <c r="CE45" s="28">
        <v>43.33</v>
      </c>
      <c r="CG45" s="28">
        <v>12.15</v>
      </c>
      <c r="CH45" s="28">
        <v>2.7</v>
      </c>
      <c r="CI45" s="28">
        <v>7.43</v>
      </c>
      <c r="CJ45" s="28">
        <v>776.25</v>
      </c>
      <c r="CK45" s="28">
        <v>283.5</v>
      </c>
      <c r="CL45" s="28">
        <v>529.88</v>
      </c>
      <c r="CM45" s="28">
        <v>17.55</v>
      </c>
      <c r="CN45" s="28">
        <v>4.05</v>
      </c>
      <c r="CO45" s="28">
        <v>10.8</v>
      </c>
      <c r="CP45" s="28">
        <v>0</v>
      </c>
      <c r="CQ45" s="28">
        <v>0</v>
      </c>
      <c r="CR45" s="28">
        <v>25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30</v>
      </c>
      <c r="CD46" s="36" t="e">
        <f>$I$46/#REF!*100</f>
        <v>#REF!</v>
      </c>
      <c r="CE46" s="36">
        <v>43.33</v>
      </c>
      <c r="CG46" s="36">
        <v>12.15</v>
      </c>
      <c r="CH46" s="36">
        <v>2.7</v>
      </c>
      <c r="CI46" s="36">
        <v>7.43</v>
      </c>
      <c r="CJ46" s="36">
        <v>776.25</v>
      </c>
      <c r="CK46" s="36">
        <v>283.5</v>
      </c>
      <c r="CL46" s="36">
        <v>529.88</v>
      </c>
      <c r="CM46" s="36">
        <v>17.55</v>
      </c>
      <c r="CN46" s="36">
        <v>4.05</v>
      </c>
      <c r="CO46" s="36">
        <v>10.8</v>
      </c>
      <c r="CP46" s="36">
        <v>0</v>
      </c>
      <c r="CQ46" s="36">
        <v>0</v>
      </c>
    </row>
    <row r="47" spans="1:96">
      <c r="A47" s="85" t="s">
        <v>148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</row>
    <row r="48" spans="1:96">
      <c r="C48" s="16"/>
      <c r="D48" s="16"/>
      <c r="E48" s="16"/>
      <c r="F48" s="16"/>
      <c r="G48" s="16"/>
      <c r="H48" s="16"/>
      <c r="I48" s="16"/>
    </row>
    <row r="49" spans="3:9">
      <c r="C49" s="16"/>
      <c r="D49" s="16"/>
      <c r="E49" s="16"/>
      <c r="F49" s="16"/>
      <c r="G49" s="16"/>
      <c r="H49" s="16"/>
      <c r="I49" s="16"/>
    </row>
    <row r="50" spans="3:9">
      <c r="C50" s="16"/>
      <c r="D50" s="16"/>
      <c r="E50" s="16"/>
      <c r="F50" s="16"/>
      <c r="G50" s="16"/>
      <c r="H50" s="16"/>
      <c r="I50" s="16"/>
    </row>
    <row r="51" spans="3:9">
      <c r="C51" s="16"/>
      <c r="D51" s="16"/>
      <c r="E51" s="16"/>
      <c r="F51" s="16"/>
      <c r="G51" s="16"/>
      <c r="H51" s="16"/>
      <c r="I51" s="16"/>
    </row>
    <row r="52" spans="3:9">
      <c r="C52" s="16"/>
      <c r="D52" s="16"/>
      <c r="E52" s="16"/>
      <c r="F52" s="16"/>
      <c r="G52" s="16"/>
      <c r="H52" s="16"/>
      <c r="I52" s="16"/>
    </row>
    <row r="53" spans="3:9">
      <c r="C53" s="16"/>
      <c r="D53" s="16"/>
      <c r="E53" s="16"/>
      <c r="F53" s="16"/>
      <c r="G53" s="16"/>
      <c r="H53" s="16"/>
      <c r="I53" s="16"/>
    </row>
    <row r="54" spans="3:9">
      <c r="C54" s="16"/>
      <c r="D54" s="16"/>
      <c r="E54" s="16"/>
      <c r="F54" s="16"/>
      <c r="G54" s="16"/>
      <c r="H54" s="16"/>
      <c r="I54" s="16"/>
    </row>
    <row r="55" spans="3:9">
      <c r="C55" s="16"/>
      <c r="D55" s="16"/>
      <c r="E55" s="16"/>
      <c r="F55" s="16"/>
      <c r="G55" s="16"/>
      <c r="H55" s="16"/>
      <c r="I55" s="16"/>
    </row>
    <row r="56" spans="3:9">
      <c r="C56" s="16"/>
      <c r="D56" s="16"/>
      <c r="E56" s="16"/>
      <c r="F56" s="16"/>
      <c r="G56" s="16"/>
      <c r="H56" s="16"/>
      <c r="I56" s="16"/>
    </row>
    <row r="57" spans="3:9">
      <c r="C57" s="16"/>
      <c r="D57" s="16"/>
      <c r="E57" s="16"/>
      <c r="F57" s="16"/>
      <c r="G57" s="16"/>
      <c r="H57" s="16"/>
      <c r="I57" s="16"/>
    </row>
    <row r="58" spans="3:9">
      <c r="C58" s="16"/>
      <c r="D58" s="16"/>
      <c r="E58" s="16"/>
      <c r="F58" s="16"/>
      <c r="G58" s="16"/>
      <c r="H58" s="16"/>
      <c r="I58" s="16"/>
    </row>
    <row r="59" spans="3:9">
      <c r="C59" s="16"/>
      <c r="D59" s="16"/>
      <c r="E59" s="16"/>
      <c r="F59" s="16"/>
      <c r="G59" s="16"/>
      <c r="H59" s="16"/>
      <c r="I59" s="16"/>
    </row>
    <row r="60" spans="3:9">
      <c r="C60" s="16"/>
      <c r="D60" s="16"/>
      <c r="E60" s="16"/>
      <c r="F60" s="16"/>
      <c r="G60" s="16"/>
      <c r="H60" s="16"/>
      <c r="I60" s="16"/>
    </row>
    <row r="61" spans="3:9">
      <c r="C61" s="16"/>
      <c r="D61" s="16"/>
      <c r="E61" s="16"/>
      <c r="F61" s="16"/>
      <c r="G61" s="16"/>
      <c r="H61" s="16"/>
      <c r="I61" s="16"/>
    </row>
    <row r="62" spans="3:9">
      <c r="C62" s="16"/>
      <c r="D62" s="16"/>
      <c r="E62" s="16"/>
      <c r="F62" s="16"/>
      <c r="G62" s="16"/>
      <c r="H62" s="16"/>
      <c r="I62" s="16"/>
    </row>
    <row r="63" spans="3:9">
      <c r="C63" s="16"/>
      <c r="D63" s="16"/>
      <c r="E63" s="16"/>
      <c r="F63" s="16"/>
      <c r="G63" s="16"/>
      <c r="H63" s="16"/>
      <c r="I63" s="16"/>
    </row>
    <row r="64" spans="3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</sheetData>
  <mergeCells count="15">
    <mergeCell ref="G1:CC1"/>
    <mergeCell ref="I8:I9"/>
    <mergeCell ref="A2:I2"/>
    <mergeCell ref="A8:A9"/>
    <mergeCell ref="B8:B9"/>
    <mergeCell ref="A47:CC47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117</v>
      </c>
      <c r="B1" s="42" t="s">
        <v>86</v>
      </c>
      <c r="C1" s="43"/>
      <c r="D1" s="44"/>
      <c r="E1" s="41" t="s">
        <v>118</v>
      </c>
      <c r="F1" s="45"/>
      <c r="I1" s="41" t="s">
        <v>119</v>
      </c>
      <c r="J1" s="46" t="s">
        <v>116</v>
      </c>
    </row>
    <row r="2" spans="1:10" ht="7.5" customHeight="1" thickBot="1"/>
    <row r="3" spans="1:10" ht="15" thickBot="1">
      <c r="A3" s="47" t="s">
        <v>120</v>
      </c>
      <c r="B3" s="48" t="s">
        <v>121</v>
      </c>
      <c r="C3" s="48" t="s">
        <v>122</v>
      </c>
      <c r="D3" s="48" t="s">
        <v>123</v>
      </c>
      <c r="E3" s="48" t="s">
        <v>6</v>
      </c>
      <c r="F3" s="48" t="s">
        <v>124</v>
      </c>
      <c r="G3" s="48" t="s">
        <v>125</v>
      </c>
      <c r="H3" s="48" t="s">
        <v>126</v>
      </c>
      <c r="I3" s="48" t="s">
        <v>127</v>
      </c>
      <c r="J3" s="49" t="s">
        <v>128</v>
      </c>
    </row>
    <row r="4" spans="1:10">
      <c r="A4" s="50" t="s">
        <v>129</v>
      </c>
      <c r="B4" s="51" t="s">
        <v>130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131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132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133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134</v>
      </c>
      <c r="B15" s="76" t="s">
        <v>133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135</v>
      </c>
      <c r="B18" s="58" t="s">
        <v>136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137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138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139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140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141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142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106</v>
      </c>
      <c r="B29" s="76" t="s">
        <v>143</v>
      </c>
      <c r="C29" s="84" t="s">
        <v>147</v>
      </c>
      <c r="D29" s="53" t="s">
        <v>107</v>
      </c>
      <c r="E29" s="54">
        <v>200</v>
      </c>
      <c r="F29" s="55">
        <v>30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140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144</v>
      </c>
      <c r="B33" s="51" t="s">
        <v>130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139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140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132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145</v>
      </c>
      <c r="B39" s="76" t="s">
        <v>146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143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140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133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45624.320821759262</v>
      </c>
      <c r="C1">
        <f>YEAR(Дата_Сост)</f>
        <v>2024</v>
      </c>
      <c r="D1">
        <f>MONTH(Дата_Сост)</f>
        <v>11</v>
      </c>
      <c r="E1">
        <f>DAY(Дата_Сост)</f>
        <v>28</v>
      </c>
    </row>
    <row r="2" spans="1:5">
      <c r="A2" t="s">
        <v>82</v>
      </c>
      <c r="B2" s="2">
        <v>45615.598379629628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28.11.2024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2024-11-19T09:23:16Z</dcterms:modified>
</cp:coreProperties>
</file>