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<sst xmlns="http://schemas.openxmlformats.org/spreadsheetml/2006/main" count="184" uniqueCount="154">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</sst>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38" sqref="H3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3.12.2024г.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"3 декабря 2024 г."</f>
        <v>3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"160"</f>
        <v>160</v>
      </c>
      <c r="D11" s="34">
        <v>4.25</v>
      </c>
      <c r="E11" s="34">
        <v>1.88</v>
      </c>
      <c r="F11" s="34">
        <v>4.07</v>
      </c>
      <c r="G11" s="34">
        <v>0.26</v>
      </c>
      <c r="H11" s="34">
        <v>23.58</v>
      </c>
      <c r="I11" s="34">
        <v>146.6736416</v>
      </c>
      <c r="J11" s="35">
        <v>2.84</v>
      </c>
      <c r="K11" s="35">
        <v>7.0000000000000007E-2</v>
      </c>
      <c r="L11" s="35">
        <v>0</v>
      </c>
      <c r="M11" s="35">
        <v>0</v>
      </c>
      <c r="N11" s="35">
        <v>6.78</v>
      </c>
      <c r="O11" s="35">
        <v>15.96</v>
      </c>
      <c r="P11" s="35">
        <v>0.84</v>
      </c>
      <c r="Q11" s="35">
        <v>0</v>
      </c>
      <c r="R11" s="35">
        <v>0</v>
      </c>
      <c r="S11" s="35">
        <v>0.06</v>
      </c>
      <c r="T11" s="35">
        <v>1.26</v>
      </c>
      <c r="U11" s="35">
        <v>281.02999999999997</v>
      </c>
      <c r="V11" s="35">
        <v>112.51</v>
      </c>
      <c r="W11" s="35">
        <v>74.94</v>
      </c>
      <c r="X11" s="35">
        <v>11.93</v>
      </c>
      <c r="Y11" s="35">
        <v>70.3</v>
      </c>
      <c r="Z11" s="35">
        <v>0.31</v>
      </c>
      <c r="AA11" s="35">
        <v>15.36</v>
      </c>
      <c r="AB11" s="35">
        <v>12.8</v>
      </c>
      <c r="AC11" s="35">
        <v>28.48</v>
      </c>
      <c r="AD11" s="35">
        <v>0.42</v>
      </c>
      <c r="AE11" s="35">
        <v>0.04</v>
      </c>
      <c r="AF11" s="35">
        <v>0.09</v>
      </c>
      <c r="AG11" s="35">
        <v>0.3</v>
      </c>
      <c r="AH11" s="35">
        <v>1.29</v>
      </c>
      <c r="AI11" s="35">
        <v>0.33</v>
      </c>
      <c r="AJ11" s="35">
        <v>0</v>
      </c>
      <c r="AK11" s="35">
        <v>217.24</v>
      </c>
      <c r="AL11" s="35">
        <v>206.38</v>
      </c>
      <c r="AM11" s="35">
        <v>363.25</v>
      </c>
      <c r="AN11" s="35">
        <v>196.27</v>
      </c>
      <c r="AO11" s="35">
        <v>82.33</v>
      </c>
      <c r="AP11" s="35">
        <v>155.41999999999999</v>
      </c>
      <c r="AQ11" s="35">
        <v>53.63</v>
      </c>
      <c r="AR11" s="35">
        <v>219.04</v>
      </c>
      <c r="AS11" s="35">
        <v>82.9</v>
      </c>
      <c r="AT11" s="35">
        <v>113.88</v>
      </c>
      <c r="AU11" s="35">
        <v>93.16</v>
      </c>
      <c r="AV11" s="35">
        <v>51.59</v>
      </c>
      <c r="AW11" s="35">
        <v>88.56</v>
      </c>
      <c r="AX11" s="35">
        <v>774.32</v>
      </c>
      <c r="AY11" s="35">
        <v>0</v>
      </c>
      <c r="AZ11" s="35">
        <v>251.71</v>
      </c>
      <c r="BA11" s="35">
        <v>129.16</v>
      </c>
      <c r="BB11" s="35">
        <v>176.93</v>
      </c>
      <c r="BC11" s="35">
        <v>68.88</v>
      </c>
      <c r="BD11" s="35">
        <v>0.08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0.22</v>
      </c>
      <c r="BJ11" s="35">
        <v>0</v>
      </c>
      <c r="BK11" s="35">
        <v>0.62</v>
      </c>
      <c r="BL11" s="35">
        <v>0</v>
      </c>
      <c r="BM11" s="35">
        <v>0.19</v>
      </c>
      <c r="BN11" s="35">
        <v>0</v>
      </c>
      <c r="BO11" s="35">
        <v>0</v>
      </c>
      <c r="BP11" s="35">
        <v>0</v>
      </c>
      <c r="BQ11" s="35">
        <v>0.04</v>
      </c>
      <c r="BR11" s="35">
        <v>7.0000000000000007E-2</v>
      </c>
      <c r="BS11" s="35">
        <v>0.51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144.16999999999999</v>
      </c>
      <c r="CC11" s="34">
        <v>15.048762999999999</v>
      </c>
      <c r="CE11" s="32">
        <v>17.489999999999998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4</v>
      </c>
      <c r="CQ11" s="32">
        <v>0.64</v>
      </c>
      <c r="CR11" s="32">
        <v>9.1204350000000005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45.717869999999998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27.707799999999999</v>
      </c>
    </row>
    <row r="13" spans="1:96" s="32" customFormat="1">
      <c r="A13" s="32" t="str">
        <f>"1/12"</f>
        <v>1/12</v>
      </c>
      <c r="B13" s="33" t="s">
        <v>95</v>
      </c>
      <c r="C13" s="34" t="str">
        <f>"20"</f>
        <v>20</v>
      </c>
      <c r="D13" s="34">
        <v>1.44</v>
      </c>
      <c r="E13" s="34">
        <v>1.44</v>
      </c>
      <c r="F13" s="34">
        <v>1.7</v>
      </c>
      <c r="G13" s="34">
        <v>0</v>
      </c>
      <c r="H13" s="34">
        <v>11.1</v>
      </c>
      <c r="I13" s="34">
        <v>63.48</v>
      </c>
      <c r="J13" s="35">
        <v>1.04</v>
      </c>
      <c r="K13" s="35">
        <v>0</v>
      </c>
      <c r="L13" s="35">
        <v>0</v>
      </c>
      <c r="M13" s="35">
        <v>0</v>
      </c>
      <c r="N13" s="35">
        <v>11.1</v>
      </c>
      <c r="O13" s="35">
        <v>0</v>
      </c>
      <c r="P13" s="35">
        <v>0</v>
      </c>
      <c r="Q13" s="35">
        <v>0</v>
      </c>
      <c r="R13" s="35">
        <v>0</v>
      </c>
      <c r="S13" s="35">
        <v>0.08</v>
      </c>
      <c r="T13" s="35">
        <v>0.36</v>
      </c>
      <c r="U13" s="35">
        <v>26</v>
      </c>
      <c r="V13" s="35">
        <v>73</v>
      </c>
      <c r="W13" s="35">
        <v>61.4</v>
      </c>
      <c r="X13" s="35">
        <v>6.8</v>
      </c>
      <c r="Y13" s="35">
        <v>43.8</v>
      </c>
      <c r="Z13" s="35">
        <v>0.04</v>
      </c>
      <c r="AA13" s="35">
        <v>8.4</v>
      </c>
      <c r="AB13" s="35">
        <v>6</v>
      </c>
      <c r="AC13" s="35">
        <v>9.4</v>
      </c>
      <c r="AD13" s="35">
        <v>0.04</v>
      </c>
      <c r="AE13" s="35">
        <v>0.01</v>
      </c>
      <c r="AF13" s="35">
        <v>0.08</v>
      </c>
      <c r="AG13" s="35">
        <v>0.04</v>
      </c>
      <c r="AH13" s="35">
        <v>0.36</v>
      </c>
      <c r="AI13" s="35">
        <v>0.2</v>
      </c>
      <c r="AJ13" s="35">
        <v>0</v>
      </c>
      <c r="AK13" s="35">
        <v>90.6</v>
      </c>
      <c r="AL13" s="35">
        <v>83.6</v>
      </c>
      <c r="AM13" s="35">
        <v>107.6</v>
      </c>
      <c r="AN13" s="35">
        <v>108</v>
      </c>
      <c r="AO13" s="35">
        <v>33</v>
      </c>
      <c r="AP13" s="35">
        <v>60.8</v>
      </c>
      <c r="AQ13" s="35">
        <v>19</v>
      </c>
      <c r="AR13" s="35">
        <v>64</v>
      </c>
      <c r="AS13" s="35">
        <v>47.2</v>
      </c>
      <c r="AT13" s="35">
        <v>48</v>
      </c>
      <c r="AU13" s="35">
        <v>106</v>
      </c>
      <c r="AV13" s="35">
        <v>34</v>
      </c>
      <c r="AW13" s="35">
        <v>28</v>
      </c>
      <c r="AX13" s="35">
        <v>318.2</v>
      </c>
      <c r="AY13" s="35">
        <v>0</v>
      </c>
      <c r="AZ13" s="35">
        <v>156</v>
      </c>
      <c r="BA13" s="35">
        <v>83.6</v>
      </c>
      <c r="BB13" s="35">
        <v>67.599999999999994</v>
      </c>
      <c r="BC13" s="35">
        <v>13.8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0.49</v>
      </c>
      <c r="BT13" s="35">
        <v>0</v>
      </c>
      <c r="BU13" s="35">
        <v>0</v>
      </c>
      <c r="BV13" s="35">
        <v>0.04</v>
      </c>
      <c r="BW13" s="35">
        <v>0.01</v>
      </c>
      <c r="BX13" s="35">
        <v>0.02</v>
      </c>
      <c r="BY13" s="35">
        <v>0</v>
      </c>
      <c r="BZ13" s="35">
        <v>0</v>
      </c>
      <c r="CA13" s="35">
        <v>0</v>
      </c>
      <c r="CB13" s="35">
        <v>5.32</v>
      </c>
      <c r="CC13" s="34">
        <v>6.1591199999999997</v>
      </c>
      <c r="CE13" s="32">
        <v>9.4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5.1326000000000001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1.9022399999999999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1.5851999999999999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1.1286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0.68400000000000005</v>
      </c>
    </row>
    <row r="16" spans="1:96" s="36" customFormat="1" ht="11.4">
      <c r="B16" s="37" t="s">
        <v>98</v>
      </c>
      <c r="C16" s="38"/>
      <c r="D16" s="38">
        <v>24.35</v>
      </c>
      <c r="E16" s="38">
        <v>20.03</v>
      </c>
      <c r="F16" s="38">
        <v>15.7</v>
      </c>
      <c r="G16" s="38">
        <v>2.58</v>
      </c>
      <c r="H16" s="38">
        <v>69.790000000000006</v>
      </c>
      <c r="I16" s="38">
        <v>515.85</v>
      </c>
      <c r="J16" s="39">
        <v>9.17</v>
      </c>
      <c r="K16" s="39">
        <v>1.37</v>
      </c>
      <c r="L16" s="39">
        <v>0</v>
      </c>
      <c r="M16" s="39">
        <v>0</v>
      </c>
      <c r="N16" s="39">
        <v>34</v>
      </c>
      <c r="O16" s="39">
        <v>34.58</v>
      </c>
      <c r="P16" s="39">
        <v>1.21</v>
      </c>
      <c r="Q16" s="39">
        <v>0</v>
      </c>
      <c r="R16" s="39">
        <v>0</v>
      </c>
      <c r="S16" s="39">
        <v>1.24</v>
      </c>
      <c r="T16" s="39">
        <v>3.7</v>
      </c>
      <c r="U16" s="39">
        <v>544.22</v>
      </c>
      <c r="V16" s="39">
        <v>290.72000000000003</v>
      </c>
      <c r="W16" s="39">
        <v>273.38</v>
      </c>
      <c r="X16" s="39">
        <v>38.56</v>
      </c>
      <c r="Y16" s="39">
        <v>300.70999999999998</v>
      </c>
      <c r="Z16" s="39">
        <v>0.89</v>
      </c>
      <c r="AA16" s="39">
        <v>58.26</v>
      </c>
      <c r="AB16" s="39">
        <v>43.12</v>
      </c>
      <c r="AC16" s="39">
        <v>100.46</v>
      </c>
      <c r="AD16" s="39">
        <v>1.67</v>
      </c>
      <c r="AE16" s="39">
        <v>0.09</v>
      </c>
      <c r="AF16" s="39">
        <v>0.38</v>
      </c>
      <c r="AG16" s="39">
        <v>0.71</v>
      </c>
      <c r="AH16" s="39">
        <v>5.56</v>
      </c>
      <c r="AI16" s="39">
        <v>0.72</v>
      </c>
      <c r="AJ16" s="39">
        <v>0</v>
      </c>
      <c r="AK16" s="39">
        <v>1201.3399999999999</v>
      </c>
      <c r="AL16" s="39">
        <v>1046.58</v>
      </c>
      <c r="AM16" s="39">
        <v>1848.3</v>
      </c>
      <c r="AN16" s="39">
        <v>1299.72</v>
      </c>
      <c r="AO16" s="39">
        <v>509.76</v>
      </c>
      <c r="AP16" s="39">
        <v>891.82</v>
      </c>
      <c r="AQ16" s="39">
        <v>295.24</v>
      </c>
      <c r="AR16" s="39">
        <v>1117.26</v>
      </c>
      <c r="AS16" s="39">
        <v>276.05</v>
      </c>
      <c r="AT16" s="39">
        <v>340.96</v>
      </c>
      <c r="AU16" s="39">
        <v>393.2</v>
      </c>
      <c r="AV16" s="39">
        <v>549.16</v>
      </c>
      <c r="AW16" s="39">
        <v>253.72</v>
      </c>
      <c r="AX16" s="39">
        <v>2070.9699999999998</v>
      </c>
      <c r="AY16" s="39">
        <v>0.53</v>
      </c>
      <c r="AZ16" s="39">
        <v>712</v>
      </c>
      <c r="BA16" s="39">
        <v>391.33</v>
      </c>
      <c r="BB16" s="39">
        <v>1094.54</v>
      </c>
      <c r="BC16" s="39">
        <v>218.12</v>
      </c>
      <c r="BD16" s="39">
        <v>0.08</v>
      </c>
      <c r="BE16" s="39">
        <v>0.03</v>
      </c>
      <c r="BF16" s="39">
        <v>0.02</v>
      </c>
      <c r="BG16" s="39">
        <v>0.04</v>
      </c>
      <c r="BH16" s="39">
        <v>0.05</v>
      </c>
      <c r="BI16" s="39">
        <v>0.22</v>
      </c>
      <c r="BJ16" s="39">
        <v>0</v>
      </c>
      <c r="BK16" s="39">
        <v>0.76</v>
      </c>
      <c r="BL16" s="39">
        <v>0</v>
      </c>
      <c r="BM16" s="39">
        <v>0.27</v>
      </c>
      <c r="BN16" s="39">
        <v>0.01</v>
      </c>
      <c r="BO16" s="39">
        <v>0.01</v>
      </c>
      <c r="BP16" s="39">
        <v>0</v>
      </c>
      <c r="BQ16" s="39">
        <v>0.04</v>
      </c>
      <c r="BR16" s="39">
        <v>7.0000000000000007E-2</v>
      </c>
      <c r="BS16" s="39">
        <v>1.45</v>
      </c>
      <c r="BT16" s="39">
        <v>0</v>
      </c>
      <c r="BU16" s="39">
        <v>0</v>
      </c>
      <c r="BV16" s="39">
        <v>1.37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428.32</v>
      </c>
      <c r="CC16" s="38">
        <f>SUM($CC$10:$CC$15)</f>
        <v>69.956593000000012</v>
      </c>
      <c r="CD16" s="36">
        <f>$I$16/$I$49*100</f>
        <v>14.501737341024864</v>
      </c>
      <c r="CE16" s="36">
        <v>65.45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18</v>
      </c>
      <c r="CQ16" s="36">
        <v>1.1399999999999999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11.16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9.3000000000000007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9.4101219999999994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5.7031039999999997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375.30899111538417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60.600279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36.727442000000003</v>
      </c>
    </row>
    <row r="21" spans="1:96" s="32" customFormat="1">
      <c r="A21" s="32" t="str">
        <f>"2"</f>
        <v>2</v>
      </c>
      <c r="B21" s="33" t="s">
        <v>96</v>
      </c>
      <c r="C21" s="34" t="str">
        <f>"44,9"</f>
        <v>44,9</v>
      </c>
      <c r="D21" s="34">
        <v>2.97</v>
      </c>
      <c r="E21" s="34">
        <v>0</v>
      </c>
      <c r="F21" s="34">
        <v>0.28999999999999998</v>
      </c>
      <c r="G21" s="34">
        <v>0.28999999999999998</v>
      </c>
      <c r="H21" s="34">
        <v>21.06</v>
      </c>
      <c r="I21" s="34">
        <v>100.53154899999998</v>
      </c>
      <c r="J21" s="35">
        <v>0</v>
      </c>
      <c r="K21" s="35">
        <v>0</v>
      </c>
      <c r="L21" s="35">
        <v>0</v>
      </c>
      <c r="M21" s="35">
        <v>0</v>
      </c>
      <c r="N21" s="35">
        <v>0.49</v>
      </c>
      <c r="O21" s="35">
        <v>20.47</v>
      </c>
      <c r="P21" s="35">
        <v>0.09</v>
      </c>
      <c r="Q21" s="35">
        <v>0</v>
      </c>
      <c r="R21" s="35">
        <v>0</v>
      </c>
      <c r="S21" s="35">
        <v>0</v>
      </c>
      <c r="T21" s="35">
        <v>0.81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143.36000000000001</v>
      </c>
      <c r="AL21" s="35">
        <v>149.22</v>
      </c>
      <c r="AM21" s="35">
        <v>228.52</v>
      </c>
      <c r="AN21" s="35">
        <v>75.78</v>
      </c>
      <c r="AO21" s="35">
        <v>44.92</v>
      </c>
      <c r="AP21" s="35">
        <v>89.84</v>
      </c>
      <c r="AQ21" s="35">
        <v>33.979999999999997</v>
      </c>
      <c r="AR21" s="35">
        <v>162.5</v>
      </c>
      <c r="AS21" s="35">
        <v>100.78</v>
      </c>
      <c r="AT21" s="35">
        <v>140.63</v>
      </c>
      <c r="AU21" s="35">
        <v>116.02</v>
      </c>
      <c r="AV21" s="35">
        <v>60.94</v>
      </c>
      <c r="AW21" s="35">
        <v>107.81</v>
      </c>
      <c r="AX21" s="35">
        <v>901.57</v>
      </c>
      <c r="AY21" s="35">
        <v>0</v>
      </c>
      <c r="AZ21" s="35">
        <v>293.75</v>
      </c>
      <c r="BA21" s="35">
        <v>127.74</v>
      </c>
      <c r="BB21" s="35">
        <v>84.77</v>
      </c>
      <c r="BC21" s="35">
        <v>67.19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0.04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0.12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17.559999999999999</v>
      </c>
      <c r="CC21" s="34">
        <v>2.84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2.3725160000000001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1.3080000000000001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1.0900000000000001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4.7519999999999998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26.24</v>
      </c>
      <c r="E24" s="38">
        <v>13.72</v>
      </c>
      <c r="F24" s="38">
        <v>22.66</v>
      </c>
      <c r="G24" s="38">
        <v>6.58</v>
      </c>
      <c r="H24" s="38">
        <v>114.13</v>
      </c>
      <c r="I24" s="38">
        <v>751.03</v>
      </c>
      <c r="J24" s="39">
        <v>5.29</v>
      </c>
      <c r="K24" s="39">
        <v>4.0199999999999996</v>
      </c>
      <c r="L24" s="39">
        <v>0</v>
      </c>
      <c r="M24" s="39">
        <v>0</v>
      </c>
      <c r="N24" s="39">
        <v>23.55</v>
      </c>
      <c r="O24" s="39">
        <v>80.349999999999994</v>
      </c>
      <c r="P24" s="39">
        <v>10.23</v>
      </c>
      <c r="Q24" s="39">
        <v>0</v>
      </c>
      <c r="R24" s="39">
        <v>0</v>
      </c>
      <c r="S24" s="39">
        <v>0.91</v>
      </c>
      <c r="T24" s="39">
        <v>7.14</v>
      </c>
      <c r="U24" s="39">
        <v>1102.83</v>
      </c>
      <c r="V24" s="39">
        <v>1061.93</v>
      </c>
      <c r="W24" s="39">
        <v>97.99</v>
      </c>
      <c r="X24" s="39">
        <v>91.95</v>
      </c>
      <c r="Y24" s="39">
        <v>288.52999999999997</v>
      </c>
      <c r="Z24" s="39">
        <v>4.26</v>
      </c>
      <c r="AA24" s="39">
        <v>29.32</v>
      </c>
      <c r="AB24" s="39">
        <v>3923.06</v>
      </c>
      <c r="AC24" s="39">
        <v>761.79</v>
      </c>
      <c r="AD24" s="39">
        <v>6.96</v>
      </c>
      <c r="AE24" s="39">
        <v>0.2</v>
      </c>
      <c r="AF24" s="39">
        <v>0.22</v>
      </c>
      <c r="AG24" s="39">
        <v>7.61</v>
      </c>
      <c r="AH24" s="39">
        <v>15.42</v>
      </c>
      <c r="AI24" s="39">
        <v>8.02</v>
      </c>
      <c r="AJ24" s="39">
        <v>0</v>
      </c>
      <c r="AK24" s="39">
        <v>1251.1400000000001</v>
      </c>
      <c r="AL24" s="39">
        <v>1272.6500000000001</v>
      </c>
      <c r="AM24" s="39">
        <v>1951.53</v>
      </c>
      <c r="AN24" s="39">
        <v>1799.62</v>
      </c>
      <c r="AO24" s="39">
        <v>534.87</v>
      </c>
      <c r="AP24" s="39">
        <v>1010.84</v>
      </c>
      <c r="AQ24" s="39">
        <v>120.37</v>
      </c>
      <c r="AR24" s="39">
        <v>1197.24</v>
      </c>
      <c r="AS24" s="39">
        <v>420.65</v>
      </c>
      <c r="AT24" s="39">
        <v>576.89</v>
      </c>
      <c r="AU24" s="39">
        <v>565.88</v>
      </c>
      <c r="AV24" s="39">
        <v>572.73</v>
      </c>
      <c r="AW24" s="39">
        <v>386.76</v>
      </c>
      <c r="AX24" s="39">
        <v>2292.0300000000002</v>
      </c>
      <c r="AY24" s="39">
        <v>0</v>
      </c>
      <c r="AZ24" s="39">
        <v>686.95</v>
      </c>
      <c r="BA24" s="39">
        <v>418.23</v>
      </c>
      <c r="BB24" s="39">
        <v>787</v>
      </c>
      <c r="BC24" s="39">
        <v>358.16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0.51</v>
      </c>
      <c r="BL24" s="39">
        <v>0</v>
      </c>
      <c r="BM24" s="39">
        <v>0.24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1.47</v>
      </c>
      <c r="BT24" s="39">
        <v>0</v>
      </c>
      <c r="BU24" s="39">
        <v>0</v>
      </c>
      <c r="BV24" s="39">
        <v>3.35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687.23</v>
      </c>
      <c r="CC24" s="38">
        <f>SUM($CC$17:$CC$23)</f>
        <v>90.070401000000004</v>
      </c>
      <c r="CD24" s="36">
        <f>$I$24/$I$49*100</f>
        <v>21.113191422370654</v>
      </c>
      <c r="CE24" s="36">
        <v>683.16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"180"</f>
        <v>180</v>
      </c>
      <c r="D26" s="34">
        <v>4.8600000000000003</v>
      </c>
      <c r="E26" s="34">
        <v>0</v>
      </c>
      <c r="F26" s="34">
        <v>4.5</v>
      </c>
      <c r="G26" s="34">
        <v>0</v>
      </c>
      <c r="H26" s="34">
        <v>29.16</v>
      </c>
      <c r="I26" s="34">
        <v>162.10799999999998</v>
      </c>
      <c r="J26" s="35">
        <v>1.26</v>
      </c>
      <c r="K26" s="35">
        <v>0</v>
      </c>
      <c r="L26" s="35">
        <v>0</v>
      </c>
      <c r="M26" s="35">
        <v>0</v>
      </c>
      <c r="N26" s="35">
        <v>21.96</v>
      </c>
      <c r="O26" s="35">
        <v>0</v>
      </c>
      <c r="P26" s="35">
        <v>7.2</v>
      </c>
      <c r="Q26" s="35">
        <v>0</v>
      </c>
      <c r="R26" s="35">
        <v>0</v>
      </c>
      <c r="S26" s="35">
        <v>1.44</v>
      </c>
      <c r="T26" s="35">
        <v>1.26</v>
      </c>
      <c r="U26" s="35">
        <v>81</v>
      </c>
      <c r="V26" s="35">
        <v>221.4</v>
      </c>
      <c r="W26" s="35">
        <v>196.2</v>
      </c>
      <c r="X26" s="35">
        <v>23.4</v>
      </c>
      <c r="Y26" s="35">
        <v>153</v>
      </c>
      <c r="Z26" s="35">
        <v>0.18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0.23</v>
      </c>
      <c r="AG26" s="35">
        <v>0.18</v>
      </c>
      <c r="AH26" s="35">
        <v>1.62</v>
      </c>
      <c r="AI26" s="35">
        <v>2.88</v>
      </c>
      <c r="AJ26" s="35">
        <v>0</v>
      </c>
      <c r="AK26" s="35">
        <v>3924</v>
      </c>
      <c r="AL26" s="35">
        <v>3996</v>
      </c>
      <c r="AM26" s="35">
        <v>6876</v>
      </c>
      <c r="AN26" s="35">
        <v>5508</v>
      </c>
      <c r="AO26" s="35">
        <v>1224</v>
      </c>
      <c r="AP26" s="35">
        <v>3636</v>
      </c>
      <c r="AQ26" s="35">
        <v>1080</v>
      </c>
      <c r="AR26" s="35">
        <v>3096</v>
      </c>
      <c r="AS26" s="35">
        <v>3312</v>
      </c>
      <c r="AT26" s="35">
        <v>3564</v>
      </c>
      <c r="AU26" s="35">
        <v>8028</v>
      </c>
      <c r="AV26" s="35">
        <v>1656</v>
      </c>
      <c r="AW26" s="35">
        <v>2160</v>
      </c>
      <c r="AX26" s="35">
        <v>8568</v>
      </c>
      <c r="AY26" s="35">
        <v>0</v>
      </c>
      <c r="AZ26" s="35">
        <v>3816</v>
      </c>
      <c r="BA26" s="35">
        <v>4464</v>
      </c>
      <c r="BB26" s="35">
        <v>2412</v>
      </c>
      <c r="BC26" s="35">
        <v>1368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148.68</v>
      </c>
      <c r="CC26" s="34">
        <v>21.826799999999999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18.189</v>
      </c>
    </row>
    <row r="27" spans="1:96" s="28" customFormat="1">
      <c r="A27" s="28" t="str">
        <f>"16/1"</f>
        <v>16/1</v>
      </c>
      <c r="B27" s="29" t="s">
        <v>108</v>
      </c>
      <c r="C27" s="30" t="str">
        <f>"40"</f>
        <v>40</v>
      </c>
      <c r="D27" s="30">
        <v>12.8</v>
      </c>
      <c r="E27" s="30">
        <v>0</v>
      </c>
      <c r="F27" s="30">
        <v>12</v>
      </c>
      <c r="G27" s="30">
        <v>0</v>
      </c>
      <c r="H27" s="30">
        <v>24.4</v>
      </c>
      <c r="I27" s="30">
        <v>251.91999999999996</v>
      </c>
      <c r="J27" s="31">
        <v>0</v>
      </c>
      <c r="K27" s="31">
        <v>0</v>
      </c>
      <c r="L27" s="31">
        <v>0</v>
      </c>
      <c r="M27" s="31">
        <v>0</v>
      </c>
      <c r="N27" s="31">
        <v>24.4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9.1440000000000001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7.62</v>
      </c>
    </row>
    <row r="28" spans="1:96" s="36" customFormat="1" ht="11.4">
      <c r="B28" s="37" t="s">
        <v>109</v>
      </c>
      <c r="C28" s="38"/>
      <c r="D28" s="38">
        <v>17.66</v>
      </c>
      <c r="E28" s="38">
        <v>0</v>
      </c>
      <c r="F28" s="38">
        <v>16.5</v>
      </c>
      <c r="G28" s="38">
        <v>0</v>
      </c>
      <c r="H28" s="38">
        <v>53.56</v>
      </c>
      <c r="I28" s="38">
        <v>414.03</v>
      </c>
      <c r="J28" s="39">
        <v>1.26</v>
      </c>
      <c r="K28" s="39">
        <v>0</v>
      </c>
      <c r="L28" s="39">
        <v>0</v>
      </c>
      <c r="M28" s="39">
        <v>0</v>
      </c>
      <c r="N28" s="39">
        <v>46.36</v>
      </c>
      <c r="O28" s="39">
        <v>0</v>
      </c>
      <c r="P28" s="39">
        <v>7.2</v>
      </c>
      <c r="Q28" s="39">
        <v>0</v>
      </c>
      <c r="R28" s="39">
        <v>0</v>
      </c>
      <c r="S28" s="39">
        <v>1.44</v>
      </c>
      <c r="T28" s="39">
        <v>1.26</v>
      </c>
      <c r="U28" s="39">
        <v>81</v>
      </c>
      <c r="V28" s="39">
        <v>221.4</v>
      </c>
      <c r="W28" s="39">
        <v>196.2</v>
      </c>
      <c r="X28" s="39">
        <v>23.4</v>
      </c>
      <c r="Y28" s="39">
        <v>153</v>
      </c>
      <c r="Z28" s="39">
        <v>0.18</v>
      </c>
      <c r="AA28" s="39">
        <v>0</v>
      </c>
      <c r="AB28" s="39">
        <v>0</v>
      </c>
      <c r="AC28" s="39">
        <v>0</v>
      </c>
      <c r="AD28" s="39">
        <v>0</v>
      </c>
      <c r="AE28" s="39">
        <v>0.05</v>
      </c>
      <c r="AF28" s="39">
        <v>0.23</v>
      </c>
      <c r="AG28" s="39">
        <v>0.18</v>
      </c>
      <c r="AH28" s="39">
        <v>1.62</v>
      </c>
      <c r="AI28" s="39">
        <v>2.88</v>
      </c>
      <c r="AJ28" s="39">
        <v>0</v>
      </c>
      <c r="AK28" s="39">
        <v>3924</v>
      </c>
      <c r="AL28" s="39">
        <v>3996</v>
      </c>
      <c r="AM28" s="39">
        <v>6876</v>
      </c>
      <c r="AN28" s="39">
        <v>5508</v>
      </c>
      <c r="AO28" s="39">
        <v>1224</v>
      </c>
      <c r="AP28" s="39">
        <v>3636</v>
      </c>
      <c r="AQ28" s="39">
        <v>1080</v>
      </c>
      <c r="AR28" s="39">
        <v>3096</v>
      </c>
      <c r="AS28" s="39">
        <v>3312</v>
      </c>
      <c r="AT28" s="39">
        <v>3564</v>
      </c>
      <c r="AU28" s="39">
        <v>8028</v>
      </c>
      <c r="AV28" s="39">
        <v>1656</v>
      </c>
      <c r="AW28" s="39">
        <v>2160</v>
      </c>
      <c r="AX28" s="39">
        <v>8568</v>
      </c>
      <c r="AY28" s="39">
        <v>0</v>
      </c>
      <c r="AZ28" s="39">
        <v>3816</v>
      </c>
      <c r="BA28" s="39">
        <v>4464</v>
      </c>
      <c r="BB28" s="39">
        <v>2412</v>
      </c>
      <c r="BC28" s="39">
        <v>1368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148.68</v>
      </c>
      <c r="CC28" s="38">
        <f>SUM($CC$25:$CC$27)</f>
        <v>30.970799999999997</v>
      </c>
      <c r="CD28" s="36">
        <f>$I$28/$I$49*100</f>
        <v>11.639341497149411</v>
      </c>
      <c r="CE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16.929857999999999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10.260490000000001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45.717869999999998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27.707799999999999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9.2386800000000004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7.6989000000000001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2.5363199999999999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2.1135999999999999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1.1286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0.68400000000000005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75.551328000000012</v>
      </c>
      <c r="CD36" s="36">
        <f>$I$36/$I$49*100</f>
        <v>16.539036759662203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18.600000000000001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15.5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11.762651999999999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7.1288799999999997</v>
      </c>
    </row>
    <row r="40" spans="1:96" s="32" customFormat="1">
      <c r="A40" s="32" t="str">
        <f>"4/90"</f>
        <v>4/90</v>
      </c>
      <c r="B40" s="33" t="s">
        <v>102</v>
      </c>
      <c r="C40" s="34" t="str">
        <f>"240"</f>
        <v>240</v>
      </c>
      <c r="D40" s="34">
        <v>18.87</v>
      </c>
      <c r="E40" s="34">
        <v>14.97</v>
      </c>
      <c r="F40" s="34">
        <v>16.809999999999999</v>
      </c>
      <c r="G40" s="34">
        <v>4.2</v>
      </c>
      <c r="H40" s="34">
        <v>46</v>
      </c>
      <c r="I40" s="34">
        <v>409.42799030769146</v>
      </c>
      <c r="J40" s="35">
        <v>4.8099999999999996</v>
      </c>
      <c r="K40" s="35">
        <v>3.25</v>
      </c>
      <c r="L40" s="35">
        <v>0</v>
      </c>
      <c r="M40" s="35">
        <v>0</v>
      </c>
      <c r="N40" s="35">
        <v>2.81</v>
      </c>
      <c r="O40" s="35">
        <v>40.64</v>
      </c>
      <c r="P40" s="35">
        <v>2.5499999999999998</v>
      </c>
      <c r="Q40" s="35">
        <v>0</v>
      </c>
      <c r="R40" s="35">
        <v>0</v>
      </c>
      <c r="S40" s="35">
        <v>0.08</v>
      </c>
      <c r="T40" s="35">
        <v>2.41</v>
      </c>
      <c r="U40" s="35">
        <v>267.81</v>
      </c>
      <c r="V40" s="35">
        <v>161.84</v>
      </c>
      <c r="W40" s="35">
        <v>25.66</v>
      </c>
      <c r="X40" s="35">
        <v>39.74</v>
      </c>
      <c r="Y40" s="35">
        <v>177.5</v>
      </c>
      <c r="Z40" s="35">
        <v>1.83</v>
      </c>
      <c r="AA40" s="35">
        <v>31.98</v>
      </c>
      <c r="AB40" s="35">
        <v>1967.54</v>
      </c>
      <c r="AC40" s="35">
        <v>392.2</v>
      </c>
      <c r="AD40" s="35">
        <v>2.98</v>
      </c>
      <c r="AE40" s="35">
        <v>7.0000000000000007E-2</v>
      </c>
      <c r="AF40" s="35">
        <v>0.1</v>
      </c>
      <c r="AG40" s="35">
        <v>6.5</v>
      </c>
      <c r="AH40" s="35">
        <v>13.52</v>
      </c>
      <c r="AI40" s="35">
        <v>1.23</v>
      </c>
      <c r="AJ40" s="35">
        <v>0</v>
      </c>
      <c r="AK40" s="35">
        <v>1058.99</v>
      </c>
      <c r="AL40" s="35">
        <v>1089.21</v>
      </c>
      <c r="AM40" s="35">
        <v>1649.55</v>
      </c>
      <c r="AN40" s="35">
        <v>1760.24</v>
      </c>
      <c r="AO40" s="35">
        <v>487.8</v>
      </c>
      <c r="AP40" s="35">
        <v>894.8</v>
      </c>
      <c r="AQ40" s="35">
        <v>51.29</v>
      </c>
      <c r="AR40" s="35">
        <v>956.51</v>
      </c>
      <c r="AS40" s="35">
        <v>202.49</v>
      </c>
      <c r="AT40" s="35">
        <v>261.62</v>
      </c>
      <c r="AU40" s="35">
        <v>290.44</v>
      </c>
      <c r="AV40" s="35">
        <v>496.04</v>
      </c>
      <c r="AW40" s="35">
        <v>164.62</v>
      </c>
      <c r="AX40" s="35">
        <v>635.89</v>
      </c>
      <c r="AY40" s="35">
        <v>0</v>
      </c>
      <c r="AZ40" s="35">
        <v>169.78</v>
      </c>
      <c r="BA40" s="35">
        <v>170.22</v>
      </c>
      <c r="BB40" s="35">
        <v>675.17</v>
      </c>
      <c r="BC40" s="35">
        <v>254.65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0.17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1.03</v>
      </c>
      <c r="BT40" s="35">
        <v>0</v>
      </c>
      <c r="BU40" s="35">
        <v>0</v>
      </c>
      <c r="BV40" s="35">
        <v>2.2999999999999998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208.61</v>
      </c>
      <c r="CC40" s="34">
        <v>66.109395000000006</v>
      </c>
      <c r="CE40" s="32">
        <v>359.91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0.96</v>
      </c>
      <c r="CR40" s="32">
        <v>40.066299999999998</v>
      </c>
    </row>
    <row r="41" spans="1:96" s="32" customFormat="1">
      <c r="A41" s="32" t="str">
        <f>"2"</f>
        <v>2</v>
      </c>
      <c r="B41" s="33" t="s">
        <v>96</v>
      </c>
      <c r="C41" s="34" t="str">
        <f>"34,1"</f>
        <v>34,1</v>
      </c>
      <c r="D41" s="34">
        <v>2.25</v>
      </c>
      <c r="E41" s="34">
        <v>0</v>
      </c>
      <c r="F41" s="34">
        <v>0.22</v>
      </c>
      <c r="G41" s="34">
        <v>0.22</v>
      </c>
      <c r="H41" s="34">
        <v>15.99</v>
      </c>
      <c r="I41" s="34">
        <v>76.350240999999983</v>
      </c>
      <c r="J41" s="35">
        <v>0</v>
      </c>
      <c r="K41" s="35">
        <v>0</v>
      </c>
      <c r="L41" s="35">
        <v>0</v>
      </c>
      <c r="M41" s="35">
        <v>0</v>
      </c>
      <c r="N41" s="35">
        <v>0.38</v>
      </c>
      <c r="O41" s="35">
        <v>15.55</v>
      </c>
      <c r="P41" s="35">
        <v>7.0000000000000007E-2</v>
      </c>
      <c r="Q41" s="35">
        <v>0</v>
      </c>
      <c r="R41" s="35">
        <v>0</v>
      </c>
      <c r="S41" s="35">
        <v>0</v>
      </c>
      <c r="T41" s="35">
        <v>0.61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108.88</v>
      </c>
      <c r="AL41" s="35">
        <v>113.33</v>
      </c>
      <c r="AM41" s="35">
        <v>173.55</v>
      </c>
      <c r="AN41" s="35">
        <v>57.55</v>
      </c>
      <c r="AO41" s="35">
        <v>34.119999999999997</v>
      </c>
      <c r="AP41" s="35">
        <v>68.23</v>
      </c>
      <c r="AQ41" s="35">
        <v>25.81</v>
      </c>
      <c r="AR41" s="35">
        <v>123.41</v>
      </c>
      <c r="AS41" s="35">
        <v>76.540000000000006</v>
      </c>
      <c r="AT41" s="35">
        <v>106.8</v>
      </c>
      <c r="AU41" s="35">
        <v>88.11</v>
      </c>
      <c r="AV41" s="35">
        <v>46.28</v>
      </c>
      <c r="AW41" s="35">
        <v>81.88</v>
      </c>
      <c r="AX41" s="35">
        <v>684.71</v>
      </c>
      <c r="AY41" s="35">
        <v>0</v>
      </c>
      <c r="AZ41" s="35">
        <v>223.1</v>
      </c>
      <c r="BA41" s="35">
        <v>97.01</v>
      </c>
      <c r="BB41" s="35">
        <v>64.38</v>
      </c>
      <c r="BC41" s="35">
        <v>51.03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13.33</v>
      </c>
      <c r="CC41" s="34">
        <v>2.17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1.801844</v>
      </c>
    </row>
    <row r="42" spans="1:96" s="32" customFormat="1">
      <c r="A42" s="32" t="str">
        <f>"3"</f>
        <v>3</v>
      </c>
      <c r="B42" s="33" t="s">
        <v>103</v>
      </c>
      <c r="C42" s="34" t="str">
        <f>"22,3"</f>
        <v>22,3</v>
      </c>
      <c r="D42" s="34">
        <v>1.47</v>
      </c>
      <c r="E42" s="34">
        <v>0</v>
      </c>
      <c r="F42" s="34">
        <v>0.27</v>
      </c>
      <c r="G42" s="34">
        <v>0.27</v>
      </c>
      <c r="H42" s="34">
        <v>9.3000000000000007</v>
      </c>
      <c r="I42" s="34">
        <v>43.123739999999998</v>
      </c>
      <c r="J42" s="35">
        <v>0.04</v>
      </c>
      <c r="K42" s="35">
        <v>0</v>
      </c>
      <c r="L42" s="35">
        <v>0</v>
      </c>
      <c r="M42" s="35">
        <v>0</v>
      </c>
      <c r="N42" s="35">
        <v>0.27</v>
      </c>
      <c r="O42" s="35">
        <v>7.18</v>
      </c>
      <c r="P42" s="35">
        <v>1.85</v>
      </c>
      <c r="Q42" s="35">
        <v>0</v>
      </c>
      <c r="R42" s="35">
        <v>0</v>
      </c>
      <c r="S42" s="35">
        <v>0.22</v>
      </c>
      <c r="T42" s="35">
        <v>0.56000000000000005</v>
      </c>
      <c r="U42" s="35">
        <v>136.03</v>
      </c>
      <c r="V42" s="35">
        <v>54.64</v>
      </c>
      <c r="W42" s="35">
        <v>7.81</v>
      </c>
      <c r="X42" s="35">
        <v>10.48</v>
      </c>
      <c r="Y42" s="35">
        <v>35.229999999999997</v>
      </c>
      <c r="Z42" s="35">
        <v>0.87</v>
      </c>
      <c r="AA42" s="35">
        <v>0</v>
      </c>
      <c r="AB42" s="35">
        <v>1.1200000000000001</v>
      </c>
      <c r="AC42" s="35">
        <v>0.22</v>
      </c>
      <c r="AD42" s="35">
        <v>0.31</v>
      </c>
      <c r="AE42" s="35">
        <v>0.04</v>
      </c>
      <c r="AF42" s="35">
        <v>0.02</v>
      </c>
      <c r="AG42" s="35">
        <v>0.16</v>
      </c>
      <c r="AH42" s="35">
        <v>0.45</v>
      </c>
      <c r="AI42" s="35">
        <v>0</v>
      </c>
      <c r="AJ42" s="35">
        <v>0</v>
      </c>
      <c r="AK42" s="35">
        <v>0</v>
      </c>
      <c r="AL42" s="35">
        <v>0</v>
      </c>
      <c r="AM42" s="35">
        <v>95.22</v>
      </c>
      <c r="AN42" s="35">
        <v>49.73</v>
      </c>
      <c r="AO42" s="35">
        <v>20.74</v>
      </c>
      <c r="AP42" s="35">
        <v>44.15</v>
      </c>
      <c r="AQ42" s="35">
        <v>17.84</v>
      </c>
      <c r="AR42" s="35">
        <v>82.73</v>
      </c>
      <c r="AS42" s="35">
        <v>66.23</v>
      </c>
      <c r="AT42" s="35">
        <v>64.89</v>
      </c>
      <c r="AU42" s="35">
        <v>103.47</v>
      </c>
      <c r="AV42" s="35">
        <v>27.65</v>
      </c>
      <c r="AW42" s="35">
        <v>69.13</v>
      </c>
      <c r="AX42" s="35">
        <v>340.97</v>
      </c>
      <c r="AY42" s="35">
        <v>0</v>
      </c>
      <c r="AZ42" s="35">
        <v>117.3</v>
      </c>
      <c r="BA42" s="35">
        <v>64.89</v>
      </c>
      <c r="BB42" s="35">
        <v>40.14</v>
      </c>
      <c r="BC42" s="35">
        <v>28.99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0.11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10.48</v>
      </c>
      <c r="CC42" s="34">
        <v>1.45</v>
      </c>
      <c r="CE42" s="32">
        <v>0.19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1.2153499999999999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10.956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6.64</v>
      </c>
    </row>
    <row r="44" spans="1:96" s="36" customFormat="1" ht="11.4">
      <c r="B44" s="37" t="s">
        <v>114</v>
      </c>
      <c r="C44" s="38"/>
      <c r="D44" s="38">
        <v>28.26</v>
      </c>
      <c r="E44" s="38">
        <v>14.97</v>
      </c>
      <c r="F44" s="38">
        <v>27.85</v>
      </c>
      <c r="G44" s="38">
        <v>7.71</v>
      </c>
      <c r="H44" s="38">
        <v>127.51</v>
      </c>
      <c r="I44" s="38">
        <v>855.9</v>
      </c>
      <c r="J44" s="39">
        <v>6.15</v>
      </c>
      <c r="K44" s="39">
        <v>4.55</v>
      </c>
      <c r="L44" s="39">
        <v>0</v>
      </c>
      <c r="M44" s="39">
        <v>0</v>
      </c>
      <c r="N44" s="39">
        <v>30.56</v>
      </c>
      <c r="O44" s="39">
        <v>84.17</v>
      </c>
      <c r="P44" s="39">
        <v>12.79</v>
      </c>
      <c r="Q44" s="39">
        <v>0</v>
      </c>
      <c r="R44" s="39">
        <v>0</v>
      </c>
      <c r="S44" s="39">
        <v>1.79</v>
      </c>
      <c r="T44" s="39">
        <v>8.56</v>
      </c>
      <c r="U44" s="39">
        <v>1496.02</v>
      </c>
      <c r="V44" s="39">
        <v>951.55</v>
      </c>
      <c r="W44" s="39">
        <v>99.76</v>
      </c>
      <c r="X44" s="39">
        <v>89.43</v>
      </c>
      <c r="Y44" s="39">
        <v>307.77999999999997</v>
      </c>
      <c r="Z44" s="39">
        <v>4.92</v>
      </c>
      <c r="AA44" s="39">
        <v>31.98</v>
      </c>
      <c r="AB44" s="39">
        <v>4895.25</v>
      </c>
      <c r="AC44" s="39">
        <v>950.92</v>
      </c>
      <c r="AD44" s="39">
        <v>8.39</v>
      </c>
      <c r="AE44" s="39">
        <v>0.23</v>
      </c>
      <c r="AF44" s="39">
        <v>0.27</v>
      </c>
      <c r="AG44" s="39">
        <v>8.1999999999999993</v>
      </c>
      <c r="AH44" s="39">
        <v>16.71</v>
      </c>
      <c r="AI44" s="39">
        <v>90.15</v>
      </c>
      <c r="AJ44" s="39">
        <v>0</v>
      </c>
      <c r="AK44" s="39">
        <v>1258.6500000000001</v>
      </c>
      <c r="AL44" s="39">
        <v>1296.76</v>
      </c>
      <c r="AM44" s="39">
        <v>2075.21</v>
      </c>
      <c r="AN44" s="39">
        <v>1949.6</v>
      </c>
      <c r="AO44" s="39">
        <v>572.9</v>
      </c>
      <c r="AP44" s="39">
        <v>1083.6300000000001</v>
      </c>
      <c r="AQ44" s="39">
        <v>124.15</v>
      </c>
      <c r="AR44" s="39">
        <v>1267.32</v>
      </c>
      <c r="AS44" s="39">
        <v>438.81</v>
      </c>
      <c r="AT44" s="39">
        <v>606.1</v>
      </c>
      <c r="AU44" s="39">
        <v>595.48</v>
      </c>
      <c r="AV44" s="39">
        <v>610.33000000000004</v>
      </c>
      <c r="AW44" s="39">
        <v>398.17</v>
      </c>
      <c r="AX44" s="39">
        <v>2288.7399999999998</v>
      </c>
      <c r="AY44" s="39">
        <v>0</v>
      </c>
      <c r="AZ44" s="39">
        <v>675.61</v>
      </c>
      <c r="BA44" s="39">
        <v>427.43</v>
      </c>
      <c r="BB44" s="39">
        <v>838.83</v>
      </c>
      <c r="BC44" s="39">
        <v>374.1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0.56999999999999995</v>
      </c>
      <c r="BL44" s="39">
        <v>0</v>
      </c>
      <c r="BM44" s="39">
        <v>0.27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1.65</v>
      </c>
      <c r="BT44" s="39">
        <v>0</v>
      </c>
      <c r="BU44" s="39">
        <v>0</v>
      </c>
      <c r="BV44" s="39">
        <v>3.78</v>
      </c>
      <c r="BW44" s="39">
        <v>0.02</v>
      </c>
      <c r="BX44" s="39">
        <v>0</v>
      </c>
      <c r="BY44" s="39">
        <v>0</v>
      </c>
      <c r="BZ44" s="39">
        <v>0</v>
      </c>
      <c r="CA44" s="39">
        <v>0</v>
      </c>
      <c r="CB44" s="39">
        <v>803.28</v>
      </c>
      <c r="CC44" s="38">
        <f>SUM($CC$37:$CC$43)</f>
        <v>111.04804700000001</v>
      </c>
      <c r="CD44" s="36">
        <f>$I$44/$I$49*100</f>
        <v>24.061329824916509</v>
      </c>
      <c r="CE44" s="36">
        <v>847.86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1.96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"200"</f>
        <v>200</v>
      </c>
      <c r="D46" s="34">
        <v>5.4</v>
      </c>
      <c r="E46" s="34">
        <v>0</v>
      </c>
      <c r="F46" s="34">
        <v>5</v>
      </c>
      <c r="G46" s="34">
        <v>0</v>
      </c>
      <c r="H46" s="34">
        <v>32.4</v>
      </c>
      <c r="I46" s="34">
        <v>180.11999999999998</v>
      </c>
      <c r="J46" s="35">
        <v>1.4</v>
      </c>
      <c r="K46" s="35">
        <v>0</v>
      </c>
      <c r="L46" s="35">
        <v>0</v>
      </c>
      <c r="M46" s="35">
        <v>0</v>
      </c>
      <c r="N46" s="35">
        <v>24.4</v>
      </c>
      <c r="O46" s="35">
        <v>0</v>
      </c>
      <c r="P46" s="35">
        <v>8</v>
      </c>
      <c r="Q46" s="35">
        <v>0</v>
      </c>
      <c r="R46" s="35">
        <v>0</v>
      </c>
      <c r="S46" s="35">
        <v>1.6</v>
      </c>
      <c r="T46" s="35">
        <v>1.4</v>
      </c>
      <c r="U46" s="35">
        <v>90</v>
      </c>
      <c r="V46" s="35">
        <v>246</v>
      </c>
      <c r="W46" s="35">
        <v>218</v>
      </c>
      <c r="X46" s="35">
        <v>26</v>
      </c>
      <c r="Y46" s="35">
        <v>170</v>
      </c>
      <c r="Z46" s="35">
        <v>0.2</v>
      </c>
      <c r="AA46" s="35">
        <v>0</v>
      </c>
      <c r="AB46" s="35">
        <v>0</v>
      </c>
      <c r="AC46" s="35">
        <v>0</v>
      </c>
      <c r="AD46" s="35">
        <v>0</v>
      </c>
      <c r="AE46" s="35">
        <v>0.06</v>
      </c>
      <c r="AF46" s="35">
        <v>0.26</v>
      </c>
      <c r="AG46" s="35">
        <v>0.2</v>
      </c>
      <c r="AH46" s="35">
        <v>1.8</v>
      </c>
      <c r="AI46" s="35">
        <v>3.2</v>
      </c>
      <c r="AJ46" s="35">
        <v>0</v>
      </c>
      <c r="AK46" s="35">
        <v>4360</v>
      </c>
      <c r="AL46" s="35">
        <v>4440</v>
      </c>
      <c r="AM46" s="35">
        <v>7640</v>
      </c>
      <c r="AN46" s="35">
        <v>6120</v>
      </c>
      <c r="AO46" s="35">
        <v>1360</v>
      </c>
      <c r="AP46" s="35">
        <v>4040</v>
      </c>
      <c r="AQ46" s="35">
        <v>1200</v>
      </c>
      <c r="AR46" s="35">
        <v>3440</v>
      </c>
      <c r="AS46" s="35">
        <v>3680</v>
      </c>
      <c r="AT46" s="35">
        <v>3960</v>
      </c>
      <c r="AU46" s="35">
        <v>8920</v>
      </c>
      <c r="AV46" s="35">
        <v>1840</v>
      </c>
      <c r="AW46" s="35">
        <v>2400</v>
      </c>
      <c r="AX46" s="35">
        <v>9520</v>
      </c>
      <c r="AY46" s="35">
        <v>0</v>
      </c>
      <c r="AZ46" s="35">
        <v>4240</v>
      </c>
      <c r="BA46" s="35">
        <v>4960</v>
      </c>
      <c r="BB46" s="35">
        <v>2680</v>
      </c>
      <c r="BC46" s="35">
        <v>1520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165.2</v>
      </c>
      <c r="CC46" s="34">
        <v>24.251999999999999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20.21</v>
      </c>
    </row>
    <row r="47" spans="1:96" s="28" customFormat="1">
      <c r="A47" s="28" t="str">
        <f>"16/1"</f>
        <v>16/1</v>
      </c>
      <c r="B47" s="29" t="s">
        <v>108</v>
      </c>
      <c r="C47" s="30" t="str">
        <f>"40"</f>
        <v>40</v>
      </c>
      <c r="D47" s="30">
        <v>12.8</v>
      </c>
      <c r="E47" s="30">
        <v>0</v>
      </c>
      <c r="F47" s="30">
        <v>12</v>
      </c>
      <c r="G47" s="30">
        <v>0</v>
      </c>
      <c r="H47" s="30">
        <v>24.4</v>
      </c>
      <c r="I47" s="30">
        <v>251.91999999999996</v>
      </c>
      <c r="J47" s="31">
        <v>0</v>
      </c>
      <c r="K47" s="31">
        <v>0</v>
      </c>
      <c r="L47" s="31">
        <v>0</v>
      </c>
      <c r="M47" s="31">
        <v>0</v>
      </c>
      <c r="N47" s="31">
        <v>24.4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9.1440000000000001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7.62</v>
      </c>
    </row>
    <row r="48" spans="1:96" s="36" customFormat="1" ht="11.4">
      <c r="B48" s="37" t="s">
        <v>116</v>
      </c>
      <c r="C48" s="38"/>
      <c r="D48" s="38">
        <v>18.2</v>
      </c>
      <c r="E48" s="38">
        <v>0</v>
      </c>
      <c r="F48" s="38">
        <v>17</v>
      </c>
      <c r="G48" s="38">
        <v>0</v>
      </c>
      <c r="H48" s="38">
        <v>56.8</v>
      </c>
      <c r="I48" s="38">
        <v>432.04</v>
      </c>
      <c r="J48" s="39">
        <v>1.4</v>
      </c>
      <c r="K48" s="39">
        <v>0</v>
      </c>
      <c r="L48" s="39">
        <v>0</v>
      </c>
      <c r="M48" s="39">
        <v>0</v>
      </c>
      <c r="N48" s="39">
        <v>48.8</v>
      </c>
      <c r="O48" s="39">
        <v>0</v>
      </c>
      <c r="P48" s="39">
        <v>8</v>
      </c>
      <c r="Q48" s="39">
        <v>0</v>
      </c>
      <c r="R48" s="39">
        <v>0</v>
      </c>
      <c r="S48" s="39">
        <v>1.6</v>
      </c>
      <c r="T48" s="39">
        <v>1.4</v>
      </c>
      <c r="U48" s="39">
        <v>90</v>
      </c>
      <c r="V48" s="39">
        <v>246</v>
      </c>
      <c r="W48" s="39">
        <v>218</v>
      </c>
      <c r="X48" s="39">
        <v>26</v>
      </c>
      <c r="Y48" s="39">
        <v>170</v>
      </c>
      <c r="Z48" s="39">
        <v>0.2</v>
      </c>
      <c r="AA48" s="39">
        <v>0</v>
      </c>
      <c r="AB48" s="39">
        <v>0</v>
      </c>
      <c r="AC48" s="39">
        <v>0</v>
      </c>
      <c r="AD48" s="39">
        <v>0</v>
      </c>
      <c r="AE48" s="39">
        <v>0.06</v>
      </c>
      <c r="AF48" s="39">
        <v>0.26</v>
      </c>
      <c r="AG48" s="39">
        <v>0.2</v>
      </c>
      <c r="AH48" s="39">
        <v>1.8</v>
      </c>
      <c r="AI48" s="39">
        <v>3.2</v>
      </c>
      <c r="AJ48" s="39">
        <v>0</v>
      </c>
      <c r="AK48" s="39">
        <v>4360</v>
      </c>
      <c r="AL48" s="39">
        <v>4440</v>
      </c>
      <c r="AM48" s="39">
        <v>7640</v>
      </c>
      <c r="AN48" s="39">
        <v>6120</v>
      </c>
      <c r="AO48" s="39">
        <v>1360</v>
      </c>
      <c r="AP48" s="39">
        <v>4040</v>
      </c>
      <c r="AQ48" s="39">
        <v>1200</v>
      </c>
      <c r="AR48" s="39">
        <v>3440</v>
      </c>
      <c r="AS48" s="39">
        <v>3680</v>
      </c>
      <c r="AT48" s="39">
        <v>3960</v>
      </c>
      <c r="AU48" s="39">
        <v>8920</v>
      </c>
      <c r="AV48" s="39">
        <v>1840</v>
      </c>
      <c r="AW48" s="39">
        <v>2400</v>
      </c>
      <c r="AX48" s="39">
        <v>9520</v>
      </c>
      <c r="AY48" s="39">
        <v>0</v>
      </c>
      <c r="AZ48" s="39">
        <v>4240</v>
      </c>
      <c r="BA48" s="39">
        <v>4960</v>
      </c>
      <c r="BB48" s="39">
        <v>2680</v>
      </c>
      <c r="BC48" s="39">
        <v>1520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165.2</v>
      </c>
      <c r="CC48" s="38">
        <f>SUM($CC$45:$CC$47)</f>
        <v>33.396000000000001</v>
      </c>
      <c r="CD48" s="36">
        <f>$I$48/$I$49*100</f>
        <v>12.145644278019544</v>
      </c>
      <c r="CE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140.97</v>
      </c>
      <c r="E49" s="38">
        <v>69.7</v>
      </c>
      <c r="F49" s="38">
        <v>116.85</v>
      </c>
      <c r="G49" s="38">
        <v>19.55</v>
      </c>
      <c r="H49" s="38">
        <v>504.77</v>
      </c>
      <c r="I49" s="38">
        <v>3557.16</v>
      </c>
      <c r="J49" s="39">
        <v>33.31</v>
      </c>
      <c r="K49" s="39">
        <v>11.32</v>
      </c>
      <c r="L49" s="39">
        <v>0</v>
      </c>
      <c r="M49" s="39">
        <v>0</v>
      </c>
      <c r="N49" s="39">
        <v>223.78</v>
      </c>
      <c r="O49" s="39">
        <v>240.23</v>
      </c>
      <c r="P49" s="39">
        <v>40.76</v>
      </c>
      <c r="Q49" s="39">
        <v>0</v>
      </c>
      <c r="R49" s="39">
        <v>0</v>
      </c>
      <c r="S49" s="39">
        <v>8.2799999999999994</v>
      </c>
      <c r="T49" s="39">
        <v>26.28</v>
      </c>
      <c r="U49" s="39">
        <v>3906.43</v>
      </c>
      <c r="V49" s="39">
        <v>3112.89</v>
      </c>
      <c r="W49" s="39">
        <v>1198.77</v>
      </c>
      <c r="X49" s="39">
        <v>312.8</v>
      </c>
      <c r="Y49" s="39">
        <v>1551.41</v>
      </c>
      <c r="Z49" s="39">
        <v>11.4</v>
      </c>
      <c r="AA49" s="39">
        <v>183.94</v>
      </c>
      <c r="AB49" s="39">
        <v>8909.15</v>
      </c>
      <c r="AC49" s="39">
        <v>1921.88</v>
      </c>
      <c r="AD49" s="39">
        <v>18.75</v>
      </c>
      <c r="AE49" s="39">
        <v>0.75</v>
      </c>
      <c r="AF49" s="39">
        <v>1.79</v>
      </c>
      <c r="AG49" s="39">
        <v>17.670000000000002</v>
      </c>
      <c r="AH49" s="39">
        <v>47.01</v>
      </c>
      <c r="AI49" s="39">
        <v>105.82</v>
      </c>
      <c r="AJ49" s="39">
        <v>0</v>
      </c>
      <c r="AK49" s="39">
        <v>13300.85</v>
      </c>
      <c r="AL49" s="39">
        <v>13199.4</v>
      </c>
      <c r="AM49" s="39">
        <v>22389.439999999999</v>
      </c>
      <c r="AN49" s="39">
        <v>18072.07</v>
      </c>
      <c r="AO49" s="39">
        <v>4748.09</v>
      </c>
      <c r="AP49" s="39">
        <v>11623.93</v>
      </c>
      <c r="AQ49" s="39">
        <v>3138.78</v>
      </c>
      <c r="AR49" s="39">
        <v>11330.65</v>
      </c>
      <c r="AS49" s="39">
        <v>8459.9699999999993</v>
      </c>
      <c r="AT49" s="39">
        <v>9458.4699999999993</v>
      </c>
      <c r="AU49" s="39">
        <v>18986.240000000002</v>
      </c>
      <c r="AV49" s="39">
        <v>5814.41</v>
      </c>
      <c r="AW49" s="39">
        <v>5901.46</v>
      </c>
      <c r="AX49" s="39">
        <v>27267.41</v>
      </c>
      <c r="AY49" s="39">
        <v>1.05</v>
      </c>
      <c r="AZ49" s="39">
        <v>11017.45</v>
      </c>
      <c r="BA49" s="39">
        <v>11138.71</v>
      </c>
      <c r="BB49" s="39">
        <v>8981.7099999999991</v>
      </c>
      <c r="BC49" s="39">
        <v>4086.97</v>
      </c>
      <c r="BD49" s="39">
        <v>0.16</v>
      </c>
      <c r="BE49" s="39">
        <v>7.0000000000000007E-2</v>
      </c>
      <c r="BF49" s="39">
        <v>0.04</v>
      </c>
      <c r="BG49" s="39">
        <v>0.09</v>
      </c>
      <c r="BH49" s="39">
        <v>0.1</v>
      </c>
      <c r="BI49" s="39">
        <v>0.49</v>
      </c>
      <c r="BJ49" s="39">
        <v>0</v>
      </c>
      <c r="BK49" s="39">
        <v>2.69</v>
      </c>
      <c r="BL49" s="39">
        <v>0</v>
      </c>
      <c r="BM49" s="39">
        <v>1.06</v>
      </c>
      <c r="BN49" s="39">
        <v>0.05</v>
      </c>
      <c r="BO49" s="39">
        <v>0.1</v>
      </c>
      <c r="BP49" s="39">
        <v>0</v>
      </c>
      <c r="BQ49" s="39">
        <v>0.09</v>
      </c>
      <c r="BR49" s="39">
        <v>0.16</v>
      </c>
      <c r="BS49" s="39">
        <v>6.33</v>
      </c>
      <c r="BT49" s="39">
        <v>0</v>
      </c>
      <c r="BU49" s="39">
        <v>0</v>
      </c>
      <c r="BV49" s="39">
        <v>9.91</v>
      </c>
      <c r="BW49" s="39">
        <v>0.1</v>
      </c>
      <c r="BX49" s="39">
        <v>0.04</v>
      </c>
      <c r="BY49" s="39">
        <v>0</v>
      </c>
      <c r="BZ49" s="39">
        <v>0</v>
      </c>
      <c r="CA49" s="39">
        <v>0</v>
      </c>
      <c r="CB49" s="39">
        <v>2685.61</v>
      </c>
      <c r="CC49" s="38">
        <v>411.00082100000009</v>
      </c>
      <c r="CE49" s="36">
        <v>1668.8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51.5</v>
      </c>
      <c r="CQ49" s="36">
        <v>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16</v>
      </c>
      <c r="E51" s="16"/>
      <c r="F51" s="16">
        <v>30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180</v>
      </c>
      <c r="F29" s="55">
        <v>21.826799999999999</v>
      </c>
      <c r="G29" s="54">
        <v>162.10799999999998</v>
      </c>
      <c r="H29" s="54">
        <v>4.8600000000000003</v>
      </c>
      <c r="I29" s="54">
        <v>4.5</v>
      </c>
      <c r="J29" s="56">
        <v>29.16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40</v>
      </c>
      <c r="F30" s="67">
        <v>9.1440000000000001</v>
      </c>
      <c r="G30" s="66">
        <v>251.91999999999996</v>
      </c>
      <c r="H30" s="66">
        <v>12.8</v>
      </c>
      <c r="I30" s="66">
        <v>12</v>
      </c>
      <c r="J30" s="68">
        <v>24.4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45629.250567129631</v>
      </c>
      <c r="C1">
        <f>YEAR(Дата_Сост)</f>
        <v>2024</v>
      </c>
      <c r="D1">
        <f>MONTH(Дата_Сост)</f>
        <v>12</v>
      </c>
      <c r="E1">
        <f>DAY(Дата_Сост)</f>
        <v>3</v>
      </c>
    </row>
    <row r="2" spans="1:5">
      <c r="A2" t="s">
        <v>82</v>
      </c>
      <c r="B2" s="2">
        <v>45624.29184027778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2024-11-28T02:05:01Z</dcterms:modified>
</cp:coreProperties>
</file>