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<sst xmlns="http://schemas.openxmlformats.org/spreadsheetml/2006/main" count="186" uniqueCount="154">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</sst>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9.12.2024г.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"9 декабря 2024 г."</f>
        <v>9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21.515193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13.039477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24.516719999999999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14.858599999999999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16</v>
      </c>
      <c r="E15" s="38">
        <v>2.4</v>
      </c>
      <c r="F15" s="38">
        <v>10.47</v>
      </c>
      <c r="G15" s="38">
        <v>2.85</v>
      </c>
      <c r="H15" s="38">
        <v>93.23</v>
      </c>
      <c r="I15" s="38">
        <v>526.82000000000005</v>
      </c>
      <c r="J15" s="39">
        <v>6.64</v>
      </c>
      <c r="K15" s="39">
        <v>0.22</v>
      </c>
      <c r="L15" s="39">
        <v>0</v>
      </c>
      <c r="M15" s="39">
        <v>0</v>
      </c>
      <c r="N15" s="39">
        <v>27.58</v>
      </c>
      <c r="O15" s="39">
        <v>62.74</v>
      </c>
      <c r="P15" s="39">
        <v>2.91</v>
      </c>
      <c r="Q15" s="39">
        <v>0</v>
      </c>
      <c r="R15" s="39">
        <v>0</v>
      </c>
      <c r="S15" s="39">
        <v>0.26</v>
      </c>
      <c r="T15" s="39">
        <v>3.47</v>
      </c>
      <c r="U15" s="39">
        <v>603.41</v>
      </c>
      <c r="V15" s="39">
        <v>224.84</v>
      </c>
      <c r="W15" s="39">
        <v>107.71</v>
      </c>
      <c r="X15" s="39">
        <v>43.09</v>
      </c>
      <c r="Y15" s="39">
        <v>158.52000000000001</v>
      </c>
      <c r="Z15" s="39">
        <v>1.74</v>
      </c>
      <c r="AA15" s="39">
        <v>33.31</v>
      </c>
      <c r="AB15" s="39">
        <v>33.229999999999997</v>
      </c>
      <c r="AC15" s="39">
        <v>62.64</v>
      </c>
      <c r="AD15" s="39">
        <v>1.36</v>
      </c>
      <c r="AE15" s="39">
        <v>0.16</v>
      </c>
      <c r="AF15" s="39">
        <v>0.14000000000000001</v>
      </c>
      <c r="AG15" s="39">
        <v>1.2</v>
      </c>
      <c r="AH15" s="39">
        <v>3.72</v>
      </c>
      <c r="AI15" s="39">
        <v>0.42</v>
      </c>
      <c r="AJ15" s="39">
        <v>0</v>
      </c>
      <c r="AK15" s="39">
        <v>605.48</v>
      </c>
      <c r="AL15" s="39">
        <v>605.15</v>
      </c>
      <c r="AM15" s="39">
        <v>1124.24</v>
      </c>
      <c r="AN15" s="39">
        <v>432.46</v>
      </c>
      <c r="AO15" s="39">
        <v>235.01</v>
      </c>
      <c r="AP15" s="39">
        <v>423.04</v>
      </c>
      <c r="AQ15" s="39">
        <v>161.66</v>
      </c>
      <c r="AR15" s="39">
        <v>662.63</v>
      </c>
      <c r="AS15" s="39">
        <v>475.85</v>
      </c>
      <c r="AT15" s="39">
        <v>463.39</v>
      </c>
      <c r="AU15" s="39">
        <v>440.5</v>
      </c>
      <c r="AV15" s="39">
        <v>219.72</v>
      </c>
      <c r="AW15" s="39">
        <v>352.39</v>
      </c>
      <c r="AX15" s="39">
        <v>2895.81</v>
      </c>
      <c r="AY15" s="39">
        <v>0</v>
      </c>
      <c r="AZ15" s="39">
        <v>958.98</v>
      </c>
      <c r="BA15" s="39">
        <v>493.67</v>
      </c>
      <c r="BB15" s="39">
        <v>448.65</v>
      </c>
      <c r="BC15" s="39">
        <v>235.74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425.81</v>
      </c>
      <c r="CC15" s="38">
        <f>SUM($CC$10:$CC$14)</f>
        <v>49.696833000000005</v>
      </c>
      <c r="CD15" s="36">
        <f>$I$15/$I$51*100</f>
        <v>15.187034431862735</v>
      </c>
      <c r="CE15" s="36">
        <v>38.85</v>
      </c>
      <c r="CG15" s="36">
        <v>27.43</v>
      </c>
      <c r="CH15" s="36">
        <v>13.98</v>
      </c>
      <c r="CI15" s="36">
        <v>20.71</v>
      </c>
      <c r="CJ15" s="36">
        <v>2550.9699999999998</v>
      </c>
      <c r="CK15" s="36">
        <v>1088.72</v>
      </c>
      <c r="CL15" s="36">
        <v>1819.85</v>
      </c>
      <c r="CM15" s="36">
        <v>24.38</v>
      </c>
      <c r="CN15" s="36">
        <v>20.16</v>
      </c>
      <c r="CO15" s="36">
        <v>22.27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7.6306940000000001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5.1813539999999998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14.248638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8.6355380000000004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9.9100160000000006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6.0060710000000004</v>
      </c>
    </row>
    <row r="20" spans="1:96" s="32" customFormat="1">
      <c r="A20" s="32" t="str">
        <f>"487/2"</f>
        <v>487/2</v>
      </c>
      <c r="B20" s="33" t="s">
        <v>102</v>
      </c>
      <c r="C20" s="34" t="str">
        <f>"100"</f>
        <v>100</v>
      </c>
      <c r="D20" s="34">
        <v>25.68</v>
      </c>
      <c r="E20" s="34">
        <v>24.57</v>
      </c>
      <c r="F20" s="34">
        <v>22.85</v>
      </c>
      <c r="G20" s="34">
        <v>1.58</v>
      </c>
      <c r="H20" s="34">
        <v>6.89</v>
      </c>
      <c r="I20" s="34">
        <v>335.86828500000007</v>
      </c>
      <c r="J20" s="35">
        <v>7.32</v>
      </c>
      <c r="K20" s="35">
        <v>1.3</v>
      </c>
      <c r="L20" s="35">
        <v>0</v>
      </c>
      <c r="M20" s="35">
        <v>0</v>
      </c>
      <c r="N20" s="35">
        <v>1.1100000000000001</v>
      </c>
      <c r="O20" s="35">
        <v>5.32</v>
      </c>
      <c r="P20" s="35">
        <v>0.46</v>
      </c>
      <c r="Q20" s="35">
        <v>0</v>
      </c>
      <c r="R20" s="35">
        <v>0</v>
      </c>
      <c r="S20" s="35">
        <v>0.19</v>
      </c>
      <c r="T20" s="35">
        <v>2</v>
      </c>
      <c r="U20" s="35">
        <v>206.35</v>
      </c>
      <c r="V20" s="35">
        <v>191.3</v>
      </c>
      <c r="W20" s="35">
        <v>27.25</v>
      </c>
      <c r="X20" s="35">
        <v>25.06</v>
      </c>
      <c r="Y20" s="35">
        <v>184.73</v>
      </c>
      <c r="Z20" s="35">
        <v>2.23</v>
      </c>
      <c r="AA20" s="35">
        <v>55</v>
      </c>
      <c r="AB20" s="35">
        <v>89</v>
      </c>
      <c r="AC20" s="35">
        <v>125.35</v>
      </c>
      <c r="AD20" s="35">
        <v>1.84</v>
      </c>
      <c r="AE20" s="35">
        <v>7.0000000000000007E-2</v>
      </c>
      <c r="AF20" s="35">
        <v>0.15</v>
      </c>
      <c r="AG20" s="35">
        <v>9.4499999999999993</v>
      </c>
      <c r="AH20" s="35">
        <v>19.239999999999998</v>
      </c>
      <c r="AI20" s="35">
        <v>1.37</v>
      </c>
      <c r="AJ20" s="35">
        <v>0</v>
      </c>
      <c r="AK20" s="35">
        <v>1382.4</v>
      </c>
      <c r="AL20" s="35">
        <v>1507.95</v>
      </c>
      <c r="AM20" s="35">
        <v>2187</v>
      </c>
      <c r="AN20" s="35">
        <v>2666.25</v>
      </c>
      <c r="AO20" s="35">
        <v>666.9</v>
      </c>
      <c r="AP20" s="35">
        <v>1263.5999999999999</v>
      </c>
      <c r="AQ20" s="35">
        <v>0</v>
      </c>
      <c r="AR20" s="35">
        <v>1258.2</v>
      </c>
      <c r="AS20" s="35">
        <v>0</v>
      </c>
      <c r="AT20" s="35">
        <v>0</v>
      </c>
      <c r="AU20" s="35">
        <v>0</v>
      </c>
      <c r="AV20" s="35">
        <v>670.95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865.35</v>
      </c>
      <c r="BC20" s="35">
        <v>302.39999999999998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101.72</v>
      </c>
      <c r="CC20" s="34">
        <v>61.495378000000002</v>
      </c>
      <c r="CE20" s="32">
        <v>69.83</v>
      </c>
      <c r="CG20" s="32">
        <v>31.18</v>
      </c>
      <c r="CH20" s="32">
        <v>14.43</v>
      </c>
      <c r="CI20" s="32">
        <v>22.8</v>
      </c>
      <c r="CJ20" s="32">
        <v>4861.67</v>
      </c>
      <c r="CK20" s="32">
        <v>3106.67</v>
      </c>
      <c r="CL20" s="32">
        <v>3984.17</v>
      </c>
      <c r="CM20" s="32">
        <v>31.44</v>
      </c>
      <c r="CN20" s="32">
        <v>23.03</v>
      </c>
      <c r="CO20" s="32">
        <v>27.23</v>
      </c>
      <c r="CP20" s="32">
        <v>0</v>
      </c>
      <c r="CQ20" s="32">
        <v>0.5</v>
      </c>
      <c r="CR20" s="32">
        <v>37.269925000000001</v>
      </c>
    </row>
    <row r="21" spans="1:96" s="32" customFormat="1">
      <c r="A21" s="32" t="str">
        <f>"601"</f>
        <v>601</v>
      </c>
      <c r="B21" s="33" t="s">
        <v>103</v>
      </c>
      <c r="C21" s="34" t="str">
        <f>"20"</f>
        <v>20</v>
      </c>
      <c r="D21" s="34">
        <v>0.28999999999999998</v>
      </c>
      <c r="E21" s="34">
        <v>0</v>
      </c>
      <c r="F21" s="34">
        <v>0.6</v>
      </c>
      <c r="G21" s="34">
        <v>0.02</v>
      </c>
      <c r="H21" s="34">
        <v>1.1599999999999999</v>
      </c>
      <c r="I21" s="34">
        <v>11.233095985</v>
      </c>
      <c r="J21" s="35">
        <v>0.45</v>
      </c>
      <c r="K21" s="35">
        <v>0</v>
      </c>
      <c r="L21" s="35">
        <v>0</v>
      </c>
      <c r="M21" s="35">
        <v>0</v>
      </c>
      <c r="N21" s="35">
        <v>0.26</v>
      </c>
      <c r="O21" s="35">
        <v>0.85</v>
      </c>
      <c r="P21" s="35">
        <v>0.05</v>
      </c>
      <c r="Q21" s="35">
        <v>0</v>
      </c>
      <c r="R21" s="35">
        <v>0</v>
      </c>
      <c r="S21" s="35">
        <v>0.05</v>
      </c>
      <c r="T21" s="35">
        <v>0.38</v>
      </c>
      <c r="U21" s="35">
        <v>131.16999999999999</v>
      </c>
      <c r="V21" s="35">
        <v>10.56</v>
      </c>
      <c r="W21" s="35">
        <v>4.8</v>
      </c>
      <c r="X21" s="35">
        <v>0.85</v>
      </c>
      <c r="Y21" s="35">
        <v>3.86</v>
      </c>
      <c r="Z21" s="35">
        <v>0.04</v>
      </c>
      <c r="AA21" s="35">
        <v>1.8</v>
      </c>
      <c r="AB21" s="35">
        <v>9.92</v>
      </c>
      <c r="AC21" s="35">
        <v>7.15</v>
      </c>
      <c r="AD21" s="35">
        <v>0.04</v>
      </c>
      <c r="AE21" s="35">
        <v>0</v>
      </c>
      <c r="AF21" s="35">
        <v>0</v>
      </c>
      <c r="AG21" s="35">
        <v>0.02</v>
      </c>
      <c r="AH21" s="35">
        <v>0.09</v>
      </c>
      <c r="AI21" s="35">
        <v>0.11</v>
      </c>
      <c r="AJ21" s="35">
        <v>0</v>
      </c>
      <c r="AK21" s="35">
        <v>6.24</v>
      </c>
      <c r="AL21" s="35">
        <v>5.7</v>
      </c>
      <c r="AM21" s="35">
        <v>10.68</v>
      </c>
      <c r="AN21" s="35">
        <v>3.31</v>
      </c>
      <c r="AO21" s="35">
        <v>2.0299999999999998</v>
      </c>
      <c r="AP21" s="35">
        <v>4.12</v>
      </c>
      <c r="AQ21" s="35">
        <v>1.33</v>
      </c>
      <c r="AR21" s="35">
        <v>6.63</v>
      </c>
      <c r="AS21" s="35">
        <v>4.37</v>
      </c>
      <c r="AT21" s="35">
        <v>5.3</v>
      </c>
      <c r="AU21" s="35">
        <v>4.51</v>
      </c>
      <c r="AV21" s="35">
        <v>2.65</v>
      </c>
      <c r="AW21" s="35">
        <v>4.6399999999999997</v>
      </c>
      <c r="AX21" s="35">
        <v>40.82</v>
      </c>
      <c r="AY21" s="35">
        <v>0</v>
      </c>
      <c r="AZ21" s="35">
        <v>12.86</v>
      </c>
      <c r="BA21" s="35">
        <v>6.63</v>
      </c>
      <c r="BB21" s="35">
        <v>3.31</v>
      </c>
      <c r="BC21" s="35">
        <v>2.65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19.510000000000002</v>
      </c>
      <c r="CC21" s="34">
        <v>2.152199</v>
      </c>
      <c r="CE21" s="32">
        <v>3.45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0.33</v>
      </c>
      <c r="CR21" s="32">
        <v>1.3043629999999999</v>
      </c>
    </row>
    <row r="22" spans="1:96" s="32" customFormat="1">
      <c r="A22" s="32" t="str">
        <f>"2"</f>
        <v>2</v>
      </c>
      <c r="B22" s="33" t="s">
        <v>95</v>
      </c>
      <c r="C22" s="34" t="str">
        <f>"33,2"</f>
        <v>33,2</v>
      </c>
      <c r="D22" s="34">
        <v>2.2000000000000002</v>
      </c>
      <c r="E22" s="34">
        <v>0</v>
      </c>
      <c r="F22" s="34">
        <v>0.22</v>
      </c>
      <c r="G22" s="34">
        <v>0.22</v>
      </c>
      <c r="H22" s="34">
        <v>15.57</v>
      </c>
      <c r="I22" s="34">
        <v>74.335132000000002</v>
      </c>
      <c r="J22" s="35">
        <v>0</v>
      </c>
      <c r="K22" s="35">
        <v>0</v>
      </c>
      <c r="L22" s="35">
        <v>0</v>
      </c>
      <c r="M22" s="35">
        <v>0</v>
      </c>
      <c r="N22" s="35">
        <v>0.37</v>
      </c>
      <c r="O22" s="35">
        <v>15.14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106</v>
      </c>
      <c r="AL22" s="35">
        <v>110.34</v>
      </c>
      <c r="AM22" s="35">
        <v>168.97</v>
      </c>
      <c r="AN22" s="35">
        <v>56.03</v>
      </c>
      <c r="AO22" s="35">
        <v>33.22</v>
      </c>
      <c r="AP22" s="35">
        <v>66.430000000000007</v>
      </c>
      <c r="AQ22" s="35">
        <v>25.13</v>
      </c>
      <c r="AR22" s="35">
        <v>120.16</v>
      </c>
      <c r="AS22" s="35">
        <v>74.52</v>
      </c>
      <c r="AT22" s="35">
        <v>103.98</v>
      </c>
      <c r="AU22" s="35">
        <v>85.79</v>
      </c>
      <c r="AV22" s="35">
        <v>45.06</v>
      </c>
      <c r="AW22" s="35">
        <v>79.72</v>
      </c>
      <c r="AX22" s="35">
        <v>666.64</v>
      </c>
      <c r="AY22" s="35">
        <v>0</v>
      </c>
      <c r="AZ22" s="35">
        <v>217.21</v>
      </c>
      <c r="BA22" s="35">
        <v>94.45</v>
      </c>
      <c r="BB22" s="35">
        <v>62.68</v>
      </c>
      <c r="BC22" s="35">
        <v>49.68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12.98</v>
      </c>
      <c r="CC22" s="34">
        <v>2.105146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1.7542880000000001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1.3080000000000001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1.27</v>
      </c>
      <c r="E24" s="30">
        <v>0</v>
      </c>
      <c r="F24" s="30">
        <v>7.0000000000000007E-2</v>
      </c>
      <c r="G24" s="30">
        <v>7.0000000000000007E-2</v>
      </c>
      <c r="H24" s="30">
        <v>23.59</v>
      </c>
      <c r="I24" s="30">
        <v>89.057614000000001</v>
      </c>
      <c r="J24" s="31">
        <v>0.03</v>
      </c>
      <c r="K24" s="31">
        <v>0</v>
      </c>
      <c r="L24" s="31">
        <v>0</v>
      </c>
      <c r="M24" s="31">
        <v>0</v>
      </c>
      <c r="N24" s="31">
        <v>18.61</v>
      </c>
      <c r="O24" s="31">
        <v>0.71</v>
      </c>
      <c r="P24" s="31">
        <v>4.28</v>
      </c>
      <c r="Q24" s="31">
        <v>0</v>
      </c>
      <c r="R24" s="31">
        <v>0</v>
      </c>
      <c r="S24" s="31">
        <v>0.38</v>
      </c>
      <c r="T24" s="31">
        <v>1.01</v>
      </c>
      <c r="U24" s="31">
        <v>4.28</v>
      </c>
      <c r="V24" s="31">
        <v>425.17</v>
      </c>
      <c r="W24" s="31">
        <v>39</v>
      </c>
      <c r="X24" s="31">
        <v>24.94</v>
      </c>
      <c r="Y24" s="31">
        <v>33.950000000000003</v>
      </c>
      <c r="Z24" s="31">
        <v>0.8</v>
      </c>
      <c r="AA24" s="31">
        <v>0</v>
      </c>
      <c r="AB24" s="31">
        <v>787.5</v>
      </c>
      <c r="AC24" s="31">
        <v>145.75</v>
      </c>
      <c r="AD24" s="31">
        <v>1.38</v>
      </c>
      <c r="AE24" s="31">
        <v>0.02</v>
      </c>
      <c r="AF24" s="31">
        <v>0.05</v>
      </c>
      <c r="AG24" s="31">
        <v>0.64</v>
      </c>
      <c r="AH24" s="31">
        <v>0.98</v>
      </c>
      <c r="AI24" s="31">
        <v>0.4</v>
      </c>
      <c r="AJ24" s="31">
        <v>0</v>
      </c>
      <c r="AK24" s="31">
        <v>0.01</v>
      </c>
      <c r="AL24" s="31">
        <v>0.01</v>
      </c>
      <c r="AM24" s="31">
        <v>0.02</v>
      </c>
      <c r="AN24" s="31">
        <v>0.02</v>
      </c>
      <c r="AO24" s="31">
        <v>0</v>
      </c>
      <c r="AP24" s="31">
        <v>0.01</v>
      </c>
      <c r="AQ24" s="31">
        <v>0.01</v>
      </c>
      <c r="AR24" s="31">
        <v>0.01</v>
      </c>
      <c r="AS24" s="31">
        <v>0.02</v>
      </c>
      <c r="AT24" s="31">
        <v>0.01</v>
      </c>
      <c r="AU24" s="31">
        <v>7.0000000000000007E-2</v>
      </c>
      <c r="AV24" s="31">
        <v>0.01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0.02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0.02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215.01</v>
      </c>
      <c r="CC24" s="30">
        <v>6.0191999999999997</v>
      </c>
      <c r="CE24" s="28">
        <v>131.25</v>
      </c>
      <c r="CG24" s="28">
        <v>0.7</v>
      </c>
      <c r="CH24" s="28">
        <v>0.7</v>
      </c>
      <c r="CI24" s="28">
        <v>0.7</v>
      </c>
      <c r="CJ24" s="28">
        <v>70</v>
      </c>
      <c r="CK24" s="28">
        <v>28.7</v>
      </c>
      <c r="CL24" s="28">
        <v>49.35</v>
      </c>
      <c r="CM24" s="28">
        <v>7.63</v>
      </c>
      <c r="CN24" s="28">
        <v>4.4800000000000004</v>
      </c>
      <c r="CO24" s="28">
        <v>6.06</v>
      </c>
      <c r="CP24" s="28">
        <v>7</v>
      </c>
      <c r="CQ24" s="28">
        <v>0</v>
      </c>
      <c r="CR24" s="28">
        <v>3.6480000000000001</v>
      </c>
    </row>
    <row r="25" spans="1:96" s="36" customFormat="1" ht="11.4">
      <c r="B25" s="37" t="s">
        <v>106</v>
      </c>
      <c r="C25" s="38"/>
      <c r="D25" s="38">
        <v>38.42</v>
      </c>
      <c r="E25" s="38">
        <v>24.6</v>
      </c>
      <c r="F25" s="38">
        <v>34.93</v>
      </c>
      <c r="G25" s="38">
        <v>10.62</v>
      </c>
      <c r="H25" s="38">
        <v>110.49</v>
      </c>
      <c r="I25" s="38">
        <v>890.34</v>
      </c>
      <c r="J25" s="39">
        <v>11.16</v>
      </c>
      <c r="K25" s="39">
        <v>6.32</v>
      </c>
      <c r="L25" s="39">
        <v>0</v>
      </c>
      <c r="M25" s="39">
        <v>0</v>
      </c>
      <c r="N25" s="39">
        <v>34.049999999999997</v>
      </c>
      <c r="O25" s="39">
        <v>64.900000000000006</v>
      </c>
      <c r="P25" s="39">
        <v>11.54</v>
      </c>
      <c r="Q25" s="39">
        <v>0</v>
      </c>
      <c r="R25" s="39">
        <v>0</v>
      </c>
      <c r="S25" s="39">
        <v>1.24</v>
      </c>
      <c r="T25" s="39">
        <v>8.41</v>
      </c>
      <c r="U25" s="39">
        <v>1287.99</v>
      </c>
      <c r="V25" s="39">
        <v>1191.1600000000001</v>
      </c>
      <c r="W25" s="39">
        <v>136.11000000000001</v>
      </c>
      <c r="X25" s="39">
        <v>106.69</v>
      </c>
      <c r="Y25" s="39">
        <v>369.11</v>
      </c>
      <c r="Z25" s="39">
        <v>6.19</v>
      </c>
      <c r="AA25" s="39">
        <v>68.819999999999993</v>
      </c>
      <c r="AB25" s="39">
        <v>6970.88</v>
      </c>
      <c r="AC25" s="39">
        <v>1363.34</v>
      </c>
      <c r="AD25" s="39">
        <v>8.0399999999999991</v>
      </c>
      <c r="AE25" s="39">
        <v>0.27</v>
      </c>
      <c r="AF25" s="39">
        <v>0.31</v>
      </c>
      <c r="AG25" s="39">
        <v>11.75</v>
      </c>
      <c r="AH25" s="39">
        <v>23.74</v>
      </c>
      <c r="AI25" s="39">
        <v>10.54</v>
      </c>
      <c r="AJ25" s="39">
        <v>0</v>
      </c>
      <c r="AK25" s="39">
        <v>1895.83</v>
      </c>
      <c r="AL25" s="39">
        <v>1983.09</v>
      </c>
      <c r="AM25" s="39">
        <v>2998.45</v>
      </c>
      <c r="AN25" s="39">
        <v>3059.36</v>
      </c>
      <c r="AO25" s="39">
        <v>838.26</v>
      </c>
      <c r="AP25" s="39">
        <v>1623.87</v>
      </c>
      <c r="AQ25" s="39">
        <v>120.7</v>
      </c>
      <c r="AR25" s="39">
        <v>1794.14</v>
      </c>
      <c r="AS25" s="39">
        <v>419.85</v>
      </c>
      <c r="AT25" s="39">
        <v>524.66999999999996</v>
      </c>
      <c r="AU25" s="39">
        <v>704.37</v>
      </c>
      <c r="AV25" s="39">
        <v>895.09</v>
      </c>
      <c r="AW25" s="39">
        <v>412.46</v>
      </c>
      <c r="AX25" s="39">
        <v>3002.56</v>
      </c>
      <c r="AY25" s="39">
        <v>0</v>
      </c>
      <c r="AZ25" s="39">
        <v>898.07</v>
      </c>
      <c r="BA25" s="39">
        <v>504.5</v>
      </c>
      <c r="BB25" s="39">
        <v>1167.94</v>
      </c>
      <c r="BC25" s="39">
        <v>510.4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1.42</v>
      </c>
      <c r="BL25" s="39">
        <v>0</v>
      </c>
      <c r="BM25" s="39">
        <v>0.59</v>
      </c>
      <c r="BN25" s="39">
        <v>0.03</v>
      </c>
      <c r="BO25" s="39">
        <v>0.06</v>
      </c>
      <c r="BP25" s="39">
        <v>0</v>
      </c>
      <c r="BQ25" s="39">
        <v>0.05</v>
      </c>
      <c r="BR25" s="39">
        <v>0.09</v>
      </c>
      <c r="BS25" s="39">
        <v>2.74</v>
      </c>
      <c r="BT25" s="39">
        <v>0</v>
      </c>
      <c r="BU25" s="39">
        <v>0</v>
      </c>
      <c r="BV25" s="39">
        <v>5.81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666.47</v>
      </c>
      <c r="CC25" s="38">
        <f>SUM($CC$16:$CC$24)</f>
        <v>104.86927100000001</v>
      </c>
      <c r="CD25" s="36">
        <f>$I$25/$I$51*100</f>
        <v>25.666497543875831</v>
      </c>
      <c r="CE25" s="36">
        <v>1230.6400000000001</v>
      </c>
      <c r="CG25" s="36">
        <v>186.19</v>
      </c>
      <c r="CH25" s="36">
        <v>102.03</v>
      </c>
      <c r="CI25" s="36">
        <v>144.11000000000001</v>
      </c>
      <c r="CJ25" s="36">
        <v>8883.5300000000007</v>
      </c>
      <c r="CK25" s="36">
        <v>4967.66</v>
      </c>
      <c r="CL25" s="36">
        <v>6925.6</v>
      </c>
      <c r="CM25" s="36">
        <v>120.3</v>
      </c>
      <c r="CN25" s="36">
        <v>81.510000000000005</v>
      </c>
      <c r="CO25" s="36">
        <v>100.94</v>
      </c>
      <c r="CP25" s="36">
        <v>9.84</v>
      </c>
      <c r="CQ25" s="36">
        <v>2.85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36.432000000000002</v>
      </c>
      <c r="CD29" s="36">
        <f>$I$29/$I$51*100</f>
        <v>4.5980258757869974</v>
      </c>
      <c r="CE29" s="36">
        <v>7.5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36" customFormat="1" ht="11.4">
      <c r="A30" s="86" t="s">
        <v>152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"280"</f>
        <v>280</v>
      </c>
      <c r="D32" s="34">
        <v>7.68</v>
      </c>
      <c r="E32" s="34">
        <v>3.3</v>
      </c>
      <c r="F32" s="34">
        <v>8.4499999999999993</v>
      </c>
      <c r="G32" s="34">
        <v>1.07</v>
      </c>
      <c r="H32" s="34">
        <v>37.24</v>
      </c>
      <c r="I32" s="34">
        <v>253.99473215609763</v>
      </c>
      <c r="J32" s="35">
        <v>5.57</v>
      </c>
      <c r="K32" s="35">
        <v>0.15</v>
      </c>
      <c r="L32" s="35">
        <v>0</v>
      </c>
      <c r="M32" s="35">
        <v>0</v>
      </c>
      <c r="N32" s="35">
        <v>9.26</v>
      </c>
      <c r="O32" s="35">
        <v>26.53</v>
      </c>
      <c r="P32" s="35">
        <v>1.45</v>
      </c>
      <c r="Q32" s="35">
        <v>0</v>
      </c>
      <c r="R32" s="35">
        <v>0</v>
      </c>
      <c r="S32" s="35">
        <v>0.11</v>
      </c>
      <c r="T32" s="35">
        <v>2.36</v>
      </c>
      <c r="U32" s="35">
        <v>483.28</v>
      </c>
      <c r="V32" s="35">
        <v>215.84</v>
      </c>
      <c r="W32" s="35">
        <v>132.81</v>
      </c>
      <c r="X32" s="35">
        <v>36.21</v>
      </c>
      <c r="Y32" s="35">
        <v>157.99</v>
      </c>
      <c r="Z32" s="35">
        <v>0.94</v>
      </c>
      <c r="AA32" s="35">
        <v>29.83</v>
      </c>
      <c r="AB32" s="35">
        <v>29.72</v>
      </c>
      <c r="AC32" s="35">
        <v>56.19</v>
      </c>
      <c r="AD32" s="35">
        <v>0.4</v>
      </c>
      <c r="AE32" s="35">
        <v>0.13</v>
      </c>
      <c r="AF32" s="35">
        <v>0.16</v>
      </c>
      <c r="AG32" s="35">
        <v>0.61</v>
      </c>
      <c r="AH32" s="35">
        <v>2.67</v>
      </c>
      <c r="AI32" s="35">
        <v>0.57999999999999996</v>
      </c>
      <c r="AJ32" s="35">
        <v>0</v>
      </c>
      <c r="AK32" s="35">
        <v>372.37</v>
      </c>
      <c r="AL32" s="35">
        <v>353.61</v>
      </c>
      <c r="AM32" s="35">
        <v>817.27</v>
      </c>
      <c r="AN32" s="35">
        <v>350.83</v>
      </c>
      <c r="AO32" s="35">
        <v>179.48</v>
      </c>
      <c r="AP32" s="35">
        <v>292.33999999999997</v>
      </c>
      <c r="AQ32" s="35">
        <v>111.62</v>
      </c>
      <c r="AR32" s="35">
        <v>390.61</v>
      </c>
      <c r="AS32" s="35">
        <v>332.04</v>
      </c>
      <c r="AT32" s="35">
        <v>185.02</v>
      </c>
      <c r="AU32" s="35">
        <v>230.58</v>
      </c>
      <c r="AV32" s="35">
        <v>102.17</v>
      </c>
      <c r="AW32" s="35">
        <v>136.22</v>
      </c>
      <c r="AX32" s="35">
        <v>1084.51</v>
      </c>
      <c r="AY32" s="35">
        <v>0</v>
      </c>
      <c r="AZ32" s="35">
        <v>375.31</v>
      </c>
      <c r="BA32" s="35">
        <v>266.91000000000003</v>
      </c>
      <c r="BB32" s="35">
        <v>344.33</v>
      </c>
      <c r="BC32" s="35">
        <v>108.98</v>
      </c>
      <c r="BD32" s="35">
        <v>0.16</v>
      </c>
      <c r="BE32" s="35">
        <v>7.0000000000000007E-2</v>
      </c>
      <c r="BF32" s="35">
        <v>0.04</v>
      </c>
      <c r="BG32" s="35">
        <v>0.09</v>
      </c>
      <c r="BH32" s="35">
        <v>0.1</v>
      </c>
      <c r="BI32" s="35">
        <v>0.48</v>
      </c>
      <c r="BJ32" s="35">
        <v>0</v>
      </c>
      <c r="BK32" s="35">
        <v>1.38</v>
      </c>
      <c r="BL32" s="35">
        <v>0</v>
      </c>
      <c r="BM32" s="35">
        <v>0.42</v>
      </c>
      <c r="BN32" s="35">
        <v>0</v>
      </c>
      <c r="BO32" s="35">
        <v>0</v>
      </c>
      <c r="BP32" s="35">
        <v>0</v>
      </c>
      <c r="BQ32" s="35">
        <v>0.09</v>
      </c>
      <c r="BR32" s="35">
        <v>0.14000000000000001</v>
      </c>
      <c r="BS32" s="35">
        <v>1.21</v>
      </c>
      <c r="BT32" s="35">
        <v>0</v>
      </c>
      <c r="BU32" s="35">
        <v>0</v>
      </c>
      <c r="BV32" s="35">
        <v>0.56000000000000005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246.9</v>
      </c>
      <c r="CC32" s="34">
        <v>30.121269999999999</v>
      </c>
      <c r="CE32" s="32">
        <v>34.78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4.0999999999999996</v>
      </c>
      <c r="CQ32" s="32">
        <v>1.0900000000000001</v>
      </c>
      <c r="CR32" s="32">
        <v>18.255268000000001</v>
      </c>
    </row>
    <row r="33" spans="1:96" s="32" customFormat="1">
      <c r="A33" s="32" t="str">
        <f>"726/1"</f>
        <v>726/1</v>
      </c>
      <c r="B33" s="33" t="s">
        <v>94</v>
      </c>
      <c r="C33" s="34" t="str">
        <f>"60"</f>
        <v>60</v>
      </c>
      <c r="D33" s="34">
        <v>7.76</v>
      </c>
      <c r="E33" s="34">
        <v>0.04</v>
      </c>
      <c r="F33" s="34">
        <v>4.1399999999999997</v>
      </c>
      <c r="G33" s="34">
        <v>1.8</v>
      </c>
      <c r="H33" s="34">
        <v>41.94</v>
      </c>
      <c r="I33" s="34">
        <v>232.74401000000003</v>
      </c>
      <c r="J33" s="35">
        <v>2.66</v>
      </c>
      <c r="K33" s="35">
        <v>0.11</v>
      </c>
      <c r="L33" s="35">
        <v>0</v>
      </c>
      <c r="M33" s="35">
        <v>0</v>
      </c>
      <c r="N33" s="35">
        <v>14.64</v>
      </c>
      <c r="O33" s="35">
        <v>25.55</v>
      </c>
      <c r="P33" s="35">
        <v>1.75</v>
      </c>
      <c r="Q33" s="35">
        <v>0</v>
      </c>
      <c r="R33" s="35">
        <v>0</v>
      </c>
      <c r="S33" s="35">
        <v>0.18</v>
      </c>
      <c r="T33" s="35">
        <v>1.03</v>
      </c>
      <c r="U33" s="35">
        <v>258.14999999999998</v>
      </c>
      <c r="V33" s="35">
        <v>70.489999999999995</v>
      </c>
      <c r="W33" s="35">
        <v>12.67</v>
      </c>
      <c r="X33" s="35">
        <v>17.23</v>
      </c>
      <c r="Y33" s="35">
        <v>45.68</v>
      </c>
      <c r="Z33" s="35">
        <v>1.05</v>
      </c>
      <c r="AA33" s="35">
        <v>12</v>
      </c>
      <c r="AB33" s="35">
        <v>12</v>
      </c>
      <c r="AC33" s="35">
        <v>22.5</v>
      </c>
      <c r="AD33" s="35">
        <v>1.07</v>
      </c>
      <c r="AE33" s="35">
        <v>7.0000000000000007E-2</v>
      </c>
      <c r="AF33" s="35">
        <v>0.03</v>
      </c>
      <c r="AG33" s="35">
        <v>0.77</v>
      </c>
      <c r="AH33" s="35">
        <v>1.81</v>
      </c>
      <c r="AI33" s="35">
        <v>0</v>
      </c>
      <c r="AJ33" s="35">
        <v>0</v>
      </c>
      <c r="AK33" s="35">
        <v>211.78</v>
      </c>
      <c r="AL33" s="35">
        <v>219.63</v>
      </c>
      <c r="AM33" s="35">
        <v>336.9</v>
      </c>
      <c r="AN33" s="35">
        <v>114.35</v>
      </c>
      <c r="AO33" s="35">
        <v>66.790000000000006</v>
      </c>
      <c r="AP33" s="35">
        <v>134.19</v>
      </c>
      <c r="AQ33" s="35">
        <v>51.65</v>
      </c>
      <c r="AR33" s="35">
        <v>238.85</v>
      </c>
      <c r="AS33" s="35">
        <v>148.9</v>
      </c>
      <c r="AT33" s="35">
        <v>205.95</v>
      </c>
      <c r="AU33" s="35">
        <v>172.44</v>
      </c>
      <c r="AV33" s="35">
        <v>92.45</v>
      </c>
      <c r="AW33" s="35">
        <v>159.05000000000001</v>
      </c>
      <c r="AX33" s="35">
        <v>1317.97</v>
      </c>
      <c r="AY33" s="35">
        <v>0</v>
      </c>
      <c r="AZ33" s="35">
        <v>429.2</v>
      </c>
      <c r="BA33" s="35">
        <v>189.22</v>
      </c>
      <c r="BB33" s="35">
        <v>127.18</v>
      </c>
      <c r="BC33" s="35">
        <v>98.04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0.36</v>
      </c>
      <c r="BJ33" s="35">
        <v>0</v>
      </c>
      <c r="BK33" s="35">
        <v>1.1499999999999999</v>
      </c>
      <c r="BL33" s="35">
        <v>0</v>
      </c>
      <c r="BM33" s="35">
        <v>0.38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1.41</v>
      </c>
      <c r="BT33" s="35">
        <v>0</v>
      </c>
      <c r="BU33" s="35">
        <v>0</v>
      </c>
      <c r="BV33" s="35">
        <v>0.56999999999999995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33.770000000000003</v>
      </c>
      <c r="CC33" s="34">
        <v>24.516719999999999</v>
      </c>
      <c r="CE33" s="32">
        <v>14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14.858599999999999</v>
      </c>
    </row>
    <row r="34" spans="1:96" s="32" customFormat="1">
      <c r="A34" s="32" t="str">
        <f>"2"</f>
        <v>2</v>
      </c>
      <c r="B34" s="33" t="s">
        <v>95</v>
      </c>
      <c r="C34" s="34" t="str">
        <f>"50"</f>
        <v>50</v>
      </c>
      <c r="D34" s="34">
        <v>3.31</v>
      </c>
      <c r="E34" s="34">
        <v>0</v>
      </c>
      <c r="F34" s="34">
        <v>0.33</v>
      </c>
      <c r="G34" s="34">
        <v>0.33</v>
      </c>
      <c r="H34" s="34">
        <v>23.45</v>
      </c>
      <c r="I34" s="34">
        <v>111.95049999999999</v>
      </c>
      <c r="J34" s="35">
        <v>0</v>
      </c>
      <c r="K34" s="35">
        <v>0</v>
      </c>
      <c r="L34" s="35">
        <v>0</v>
      </c>
      <c r="M34" s="35">
        <v>0</v>
      </c>
      <c r="N34" s="35">
        <v>0.55000000000000004</v>
      </c>
      <c r="O34" s="35">
        <v>22.8</v>
      </c>
      <c r="P34" s="35">
        <v>0.1</v>
      </c>
      <c r="Q34" s="35">
        <v>0</v>
      </c>
      <c r="R34" s="35">
        <v>0</v>
      </c>
      <c r="S34" s="35">
        <v>0</v>
      </c>
      <c r="T34" s="35">
        <v>0.9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159.65</v>
      </c>
      <c r="AL34" s="35">
        <v>166.17</v>
      </c>
      <c r="AM34" s="35">
        <v>254.48</v>
      </c>
      <c r="AN34" s="35">
        <v>84.39</v>
      </c>
      <c r="AO34" s="35">
        <v>50.03</v>
      </c>
      <c r="AP34" s="35">
        <v>100.05</v>
      </c>
      <c r="AQ34" s="35">
        <v>37.85</v>
      </c>
      <c r="AR34" s="35">
        <v>180.96</v>
      </c>
      <c r="AS34" s="35">
        <v>112.23</v>
      </c>
      <c r="AT34" s="35">
        <v>156.6</v>
      </c>
      <c r="AU34" s="35">
        <v>129.19999999999999</v>
      </c>
      <c r="AV34" s="35">
        <v>67.86</v>
      </c>
      <c r="AW34" s="35">
        <v>120.06</v>
      </c>
      <c r="AX34" s="35">
        <v>1003.98</v>
      </c>
      <c r="AY34" s="35">
        <v>0</v>
      </c>
      <c r="AZ34" s="35">
        <v>327.12</v>
      </c>
      <c r="BA34" s="35">
        <v>142.25</v>
      </c>
      <c r="BB34" s="35">
        <v>94.4</v>
      </c>
      <c r="BC34" s="35">
        <v>74.819999999999993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19.55</v>
      </c>
      <c r="CC34" s="34">
        <v>3.1703999999999999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2.6419999999999999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112</v>
      </c>
      <c r="C36" s="38"/>
      <c r="D36" s="38">
        <v>18.850000000000001</v>
      </c>
      <c r="E36" s="38">
        <v>3.34</v>
      </c>
      <c r="F36" s="38">
        <v>12.95</v>
      </c>
      <c r="G36" s="38">
        <v>3.22</v>
      </c>
      <c r="H36" s="38">
        <v>108.56</v>
      </c>
      <c r="I36" s="38">
        <v>621.78</v>
      </c>
      <c r="J36" s="39">
        <v>8.23</v>
      </c>
      <c r="K36" s="39">
        <v>0.26</v>
      </c>
      <c r="L36" s="39">
        <v>0</v>
      </c>
      <c r="M36" s="39">
        <v>0</v>
      </c>
      <c r="N36" s="39">
        <v>30.33</v>
      </c>
      <c r="O36" s="39">
        <v>74.88</v>
      </c>
      <c r="P36" s="39">
        <v>3.34</v>
      </c>
      <c r="Q36" s="39">
        <v>0</v>
      </c>
      <c r="R36" s="39">
        <v>0</v>
      </c>
      <c r="S36" s="39">
        <v>0.28999999999999998</v>
      </c>
      <c r="T36" s="39">
        <v>4.32</v>
      </c>
      <c r="U36" s="39">
        <v>741.49</v>
      </c>
      <c r="V36" s="39">
        <v>286.5</v>
      </c>
      <c r="W36" s="39">
        <v>145.65</v>
      </c>
      <c r="X36" s="39">
        <v>53.43</v>
      </c>
      <c r="Y36" s="39">
        <v>203.66</v>
      </c>
      <c r="Z36" s="39">
        <v>2.0099999999999998</v>
      </c>
      <c r="AA36" s="39">
        <v>41.83</v>
      </c>
      <c r="AB36" s="39">
        <v>41.72</v>
      </c>
      <c r="AC36" s="39">
        <v>78.69</v>
      </c>
      <c r="AD36" s="39">
        <v>1.47</v>
      </c>
      <c r="AE36" s="39">
        <v>0.2</v>
      </c>
      <c r="AF36" s="39">
        <v>0.18</v>
      </c>
      <c r="AG36" s="39">
        <v>1.38</v>
      </c>
      <c r="AH36" s="39">
        <v>4.4800000000000004</v>
      </c>
      <c r="AI36" s="39">
        <v>0.57999999999999996</v>
      </c>
      <c r="AJ36" s="39">
        <v>0</v>
      </c>
      <c r="AK36" s="39">
        <v>743.8</v>
      </c>
      <c r="AL36" s="39">
        <v>739.41</v>
      </c>
      <c r="AM36" s="39">
        <v>1408.64</v>
      </c>
      <c r="AN36" s="39">
        <v>549.57000000000005</v>
      </c>
      <c r="AO36" s="39">
        <v>296.3</v>
      </c>
      <c r="AP36" s="39">
        <v>526.57000000000005</v>
      </c>
      <c r="AQ36" s="39">
        <v>201.12</v>
      </c>
      <c r="AR36" s="39">
        <v>810.43</v>
      </c>
      <c r="AS36" s="39">
        <v>593.16999999999996</v>
      </c>
      <c r="AT36" s="39">
        <v>547.58000000000004</v>
      </c>
      <c r="AU36" s="39">
        <v>532.21</v>
      </c>
      <c r="AV36" s="39">
        <v>262.48</v>
      </c>
      <c r="AW36" s="39">
        <v>415.32</v>
      </c>
      <c r="AX36" s="39">
        <v>3406.47</v>
      </c>
      <c r="AY36" s="39">
        <v>0</v>
      </c>
      <c r="AZ36" s="39">
        <v>1131.6300000000001</v>
      </c>
      <c r="BA36" s="39">
        <v>598.38</v>
      </c>
      <c r="BB36" s="39">
        <v>565.91</v>
      </c>
      <c r="BC36" s="39">
        <v>281.83999999999997</v>
      </c>
      <c r="BD36" s="39">
        <v>0.28000000000000003</v>
      </c>
      <c r="BE36" s="39">
        <v>0.13</v>
      </c>
      <c r="BF36" s="39">
        <v>7.0000000000000007E-2</v>
      </c>
      <c r="BG36" s="39">
        <v>0.16</v>
      </c>
      <c r="BH36" s="39">
        <v>0.18</v>
      </c>
      <c r="BI36" s="39">
        <v>0.84</v>
      </c>
      <c r="BJ36" s="39">
        <v>0</v>
      </c>
      <c r="BK36" s="39">
        <v>2.57</v>
      </c>
      <c r="BL36" s="39">
        <v>0</v>
      </c>
      <c r="BM36" s="39">
        <v>0.8</v>
      </c>
      <c r="BN36" s="39">
        <v>0.01</v>
      </c>
      <c r="BO36" s="39">
        <v>0</v>
      </c>
      <c r="BP36" s="39">
        <v>0</v>
      </c>
      <c r="BQ36" s="39">
        <v>0.16</v>
      </c>
      <c r="BR36" s="39">
        <v>0.25</v>
      </c>
      <c r="BS36" s="39">
        <v>2.65</v>
      </c>
      <c r="BT36" s="39">
        <v>0</v>
      </c>
      <c r="BU36" s="39">
        <v>0</v>
      </c>
      <c r="BV36" s="39">
        <v>1.27</v>
      </c>
      <c r="BW36" s="39">
        <v>0.03</v>
      </c>
      <c r="BX36" s="39">
        <v>0</v>
      </c>
      <c r="BY36" s="39">
        <v>0</v>
      </c>
      <c r="BZ36" s="39">
        <v>0</v>
      </c>
      <c r="CA36" s="39">
        <v>0</v>
      </c>
      <c r="CB36" s="39">
        <v>500.27</v>
      </c>
      <c r="CC36" s="38">
        <f>SUM($CC$31:$CC$35)</f>
        <v>58.936990000000002</v>
      </c>
      <c r="CD36" s="36">
        <f>$I$36/$I$51*100</f>
        <v>17.924517423491153</v>
      </c>
      <c r="CE36" s="36">
        <v>48.78</v>
      </c>
      <c r="CG36" s="36">
        <v>34.14</v>
      </c>
      <c r="CH36" s="36">
        <v>17.329999999999998</v>
      </c>
      <c r="CI36" s="36">
        <v>25.73</v>
      </c>
      <c r="CJ36" s="36">
        <v>3055.67</v>
      </c>
      <c r="CK36" s="36">
        <v>1309.27</v>
      </c>
      <c r="CL36" s="36">
        <v>2182.4699999999998</v>
      </c>
      <c r="CM36" s="36">
        <v>27.89</v>
      </c>
      <c r="CN36" s="36">
        <v>23.29</v>
      </c>
      <c r="CO36" s="36">
        <v>25.59</v>
      </c>
      <c r="CP36" s="36">
        <v>10.1</v>
      </c>
      <c r="CQ36" s="36">
        <v>1.0900000000000001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12.717824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8.6355900000000005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17.810797000000001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10.794423</v>
      </c>
    </row>
    <row r="40" spans="1:96" s="32" customFormat="1">
      <c r="A40" s="32" t="str">
        <f>"46/3"</f>
        <v>46/3</v>
      </c>
      <c r="B40" s="33" t="s">
        <v>101</v>
      </c>
      <c r="C40" s="34" t="str">
        <f>"200"</f>
        <v>200</v>
      </c>
      <c r="D40" s="34">
        <v>7.07</v>
      </c>
      <c r="E40" s="34">
        <v>0.04</v>
      </c>
      <c r="F40" s="34">
        <v>3.97</v>
      </c>
      <c r="G40" s="34">
        <v>0.88</v>
      </c>
      <c r="H40" s="34">
        <v>45.48</v>
      </c>
      <c r="I40" s="34">
        <v>245.25356599999998</v>
      </c>
      <c r="J40" s="35">
        <v>2.4900000000000002</v>
      </c>
      <c r="K40" s="35">
        <v>0.11</v>
      </c>
      <c r="L40" s="35">
        <v>0</v>
      </c>
      <c r="M40" s="35">
        <v>0</v>
      </c>
      <c r="N40" s="35">
        <v>1.3</v>
      </c>
      <c r="O40" s="35">
        <v>41.89</v>
      </c>
      <c r="P40" s="35">
        <v>2.29</v>
      </c>
      <c r="Q40" s="35">
        <v>0</v>
      </c>
      <c r="R40" s="35">
        <v>0</v>
      </c>
      <c r="S40" s="35">
        <v>0</v>
      </c>
      <c r="T40" s="35">
        <v>1.71</v>
      </c>
      <c r="U40" s="35">
        <v>506.02</v>
      </c>
      <c r="V40" s="35">
        <v>75.03</v>
      </c>
      <c r="W40" s="35">
        <v>16.64</v>
      </c>
      <c r="X40" s="35">
        <v>9.7100000000000009</v>
      </c>
      <c r="Y40" s="35">
        <v>53.62</v>
      </c>
      <c r="Z40" s="35">
        <v>0.99</v>
      </c>
      <c r="AA40" s="35">
        <v>12</v>
      </c>
      <c r="AB40" s="35">
        <v>12</v>
      </c>
      <c r="AC40" s="35">
        <v>22.5</v>
      </c>
      <c r="AD40" s="35">
        <v>1.07</v>
      </c>
      <c r="AE40" s="35">
        <v>0.08</v>
      </c>
      <c r="AF40" s="35">
        <v>0.03</v>
      </c>
      <c r="AG40" s="35">
        <v>0.66</v>
      </c>
      <c r="AH40" s="35">
        <v>1.98</v>
      </c>
      <c r="AI40" s="35">
        <v>0</v>
      </c>
      <c r="AJ40" s="35">
        <v>0</v>
      </c>
      <c r="AK40" s="35">
        <v>306.23</v>
      </c>
      <c r="AL40" s="35">
        <v>279.98</v>
      </c>
      <c r="AM40" s="35">
        <v>524.52</v>
      </c>
      <c r="AN40" s="35">
        <v>163.83000000000001</v>
      </c>
      <c r="AO40" s="35">
        <v>99.88</v>
      </c>
      <c r="AP40" s="35">
        <v>202.92</v>
      </c>
      <c r="AQ40" s="35">
        <v>66.58</v>
      </c>
      <c r="AR40" s="35">
        <v>325.41000000000003</v>
      </c>
      <c r="AS40" s="35">
        <v>215.18</v>
      </c>
      <c r="AT40" s="35">
        <v>259.45999999999998</v>
      </c>
      <c r="AU40" s="35">
        <v>222.56</v>
      </c>
      <c r="AV40" s="35">
        <v>130.76</v>
      </c>
      <c r="AW40" s="35">
        <v>227.4</v>
      </c>
      <c r="AX40" s="35">
        <v>1997.14</v>
      </c>
      <c r="AY40" s="35">
        <v>0</v>
      </c>
      <c r="AZ40" s="35">
        <v>629.30999999999995</v>
      </c>
      <c r="BA40" s="35">
        <v>325.97000000000003</v>
      </c>
      <c r="BB40" s="35">
        <v>163.69</v>
      </c>
      <c r="BC40" s="35">
        <v>129.59</v>
      </c>
      <c r="BD40" s="35">
        <v>0.12</v>
      </c>
      <c r="BE40" s="35">
        <v>0.05</v>
      </c>
      <c r="BF40" s="35">
        <v>0.03</v>
      </c>
      <c r="BG40" s="35">
        <v>7.0000000000000007E-2</v>
      </c>
      <c r="BH40" s="35">
        <v>0.08</v>
      </c>
      <c r="BI40" s="35">
        <v>0.35</v>
      </c>
      <c r="BJ40" s="35">
        <v>0</v>
      </c>
      <c r="BK40" s="35">
        <v>1.08</v>
      </c>
      <c r="BL40" s="35">
        <v>0</v>
      </c>
      <c r="BM40" s="35">
        <v>0.31</v>
      </c>
      <c r="BN40" s="35">
        <v>0</v>
      </c>
      <c r="BO40" s="35">
        <v>0</v>
      </c>
      <c r="BP40" s="35">
        <v>0</v>
      </c>
      <c r="BQ40" s="35">
        <v>7.0000000000000007E-2</v>
      </c>
      <c r="BR40" s="35">
        <v>0.11</v>
      </c>
      <c r="BS40" s="35">
        <v>0.8</v>
      </c>
      <c r="BT40" s="35">
        <v>0</v>
      </c>
      <c r="BU40" s="35">
        <v>0</v>
      </c>
      <c r="BV40" s="35">
        <v>0.32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10.09</v>
      </c>
      <c r="CC40" s="34">
        <v>13.213355</v>
      </c>
      <c r="CE40" s="32">
        <v>14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1.3</v>
      </c>
      <c r="CR40" s="32">
        <v>8.0080939999999998</v>
      </c>
    </row>
    <row r="41" spans="1:96" s="32" customFormat="1">
      <c r="A41" s="32" t="str">
        <f>"487/2"</f>
        <v>487/2</v>
      </c>
      <c r="B41" s="33" t="s">
        <v>102</v>
      </c>
      <c r="C41" s="34" t="str">
        <f>"100"</f>
        <v>100</v>
      </c>
      <c r="D41" s="34">
        <v>25.68</v>
      </c>
      <c r="E41" s="34">
        <v>24.57</v>
      </c>
      <c r="F41" s="34">
        <v>22.85</v>
      </c>
      <c r="G41" s="34">
        <v>1.58</v>
      </c>
      <c r="H41" s="34">
        <v>6.89</v>
      </c>
      <c r="I41" s="34">
        <v>335.86828500000007</v>
      </c>
      <c r="J41" s="35">
        <v>7.32</v>
      </c>
      <c r="K41" s="35">
        <v>1.3</v>
      </c>
      <c r="L41" s="35">
        <v>0</v>
      </c>
      <c r="M41" s="35">
        <v>0</v>
      </c>
      <c r="N41" s="35">
        <v>1.1100000000000001</v>
      </c>
      <c r="O41" s="35">
        <v>5.32</v>
      </c>
      <c r="P41" s="35">
        <v>0.46</v>
      </c>
      <c r="Q41" s="35">
        <v>0</v>
      </c>
      <c r="R41" s="35">
        <v>0</v>
      </c>
      <c r="S41" s="35">
        <v>0.19</v>
      </c>
      <c r="T41" s="35">
        <v>2</v>
      </c>
      <c r="U41" s="35">
        <v>206.35</v>
      </c>
      <c r="V41" s="35">
        <v>191.3</v>
      </c>
      <c r="W41" s="35">
        <v>27.25</v>
      </c>
      <c r="X41" s="35">
        <v>25.06</v>
      </c>
      <c r="Y41" s="35">
        <v>184.73</v>
      </c>
      <c r="Z41" s="35">
        <v>2.23</v>
      </c>
      <c r="AA41" s="35">
        <v>55</v>
      </c>
      <c r="AB41" s="35">
        <v>89</v>
      </c>
      <c r="AC41" s="35">
        <v>125.35</v>
      </c>
      <c r="AD41" s="35">
        <v>1.84</v>
      </c>
      <c r="AE41" s="35">
        <v>7.0000000000000007E-2</v>
      </c>
      <c r="AF41" s="35">
        <v>0.15</v>
      </c>
      <c r="AG41" s="35">
        <v>9.4499999999999993</v>
      </c>
      <c r="AH41" s="35">
        <v>19.239999999999998</v>
      </c>
      <c r="AI41" s="35">
        <v>1.37</v>
      </c>
      <c r="AJ41" s="35">
        <v>0</v>
      </c>
      <c r="AK41" s="35">
        <v>1382.4</v>
      </c>
      <c r="AL41" s="35">
        <v>1507.95</v>
      </c>
      <c r="AM41" s="35">
        <v>2187</v>
      </c>
      <c r="AN41" s="35">
        <v>2666.25</v>
      </c>
      <c r="AO41" s="35">
        <v>666.9</v>
      </c>
      <c r="AP41" s="35">
        <v>1263.5999999999999</v>
      </c>
      <c r="AQ41" s="35">
        <v>0</v>
      </c>
      <c r="AR41" s="35">
        <v>1258.2</v>
      </c>
      <c r="AS41" s="35">
        <v>0</v>
      </c>
      <c r="AT41" s="35">
        <v>0</v>
      </c>
      <c r="AU41" s="35">
        <v>0</v>
      </c>
      <c r="AV41" s="35">
        <v>670.95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865.35</v>
      </c>
      <c r="BC41" s="35">
        <v>302.39999999999998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0.09</v>
      </c>
      <c r="BL41" s="35">
        <v>0</v>
      </c>
      <c r="BM41" s="35">
        <v>0.06</v>
      </c>
      <c r="BN41" s="35">
        <v>0</v>
      </c>
      <c r="BO41" s="35">
        <v>0.01</v>
      </c>
      <c r="BP41" s="35">
        <v>0</v>
      </c>
      <c r="BQ41" s="35">
        <v>0</v>
      </c>
      <c r="BR41" s="35">
        <v>0</v>
      </c>
      <c r="BS41" s="35">
        <v>0.36</v>
      </c>
      <c r="BT41" s="35">
        <v>0</v>
      </c>
      <c r="BU41" s="35">
        <v>0</v>
      </c>
      <c r="BV41" s="35">
        <v>0.89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101.72</v>
      </c>
      <c r="CC41" s="34">
        <v>61.495378000000002</v>
      </c>
      <c r="CE41" s="32">
        <v>69.83</v>
      </c>
      <c r="CG41" s="32">
        <v>31.18</v>
      </c>
      <c r="CH41" s="32">
        <v>14.43</v>
      </c>
      <c r="CI41" s="32">
        <v>22.8</v>
      </c>
      <c r="CJ41" s="32">
        <v>4861.67</v>
      </c>
      <c r="CK41" s="32">
        <v>3106.67</v>
      </c>
      <c r="CL41" s="32">
        <v>3984.17</v>
      </c>
      <c r="CM41" s="32">
        <v>31.44</v>
      </c>
      <c r="CN41" s="32">
        <v>23.03</v>
      </c>
      <c r="CO41" s="32">
        <v>27.23</v>
      </c>
      <c r="CP41" s="32">
        <v>0</v>
      </c>
      <c r="CQ41" s="32">
        <v>0.5</v>
      </c>
      <c r="CR41" s="32">
        <v>37.269925000000001</v>
      </c>
    </row>
    <row r="42" spans="1:96" s="32" customFormat="1">
      <c r="A42" s="32" t="str">
        <f>"601"</f>
        <v>601</v>
      </c>
      <c r="B42" s="33" t="s">
        <v>103</v>
      </c>
      <c r="C42" s="34" t="str">
        <f>"40"</f>
        <v>40</v>
      </c>
      <c r="D42" s="34">
        <v>0.56999999999999995</v>
      </c>
      <c r="E42" s="34">
        <v>0</v>
      </c>
      <c r="F42" s="34">
        <v>1.19</v>
      </c>
      <c r="G42" s="34">
        <v>0.04</v>
      </c>
      <c r="H42" s="34">
        <v>2.3199999999999998</v>
      </c>
      <c r="I42" s="34">
        <v>22.466191970000001</v>
      </c>
      <c r="J42" s="35">
        <v>0.91</v>
      </c>
      <c r="K42" s="35">
        <v>0</v>
      </c>
      <c r="L42" s="35">
        <v>0</v>
      </c>
      <c r="M42" s="35">
        <v>0</v>
      </c>
      <c r="N42" s="35">
        <v>0.52</v>
      </c>
      <c r="O42" s="35">
        <v>1.7</v>
      </c>
      <c r="P42" s="35">
        <v>0.1</v>
      </c>
      <c r="Q42" s="35">
        <v>0</v>
      </c>
      <c r="R42" s="35">
        <v>0</v>
      </c>
      <c r="S42" s="35">
        <v>0.11</v>
      </c>
      <c r="T42" s="35">
        <v>0.76</v>
      </c>
      <c r="U42" s="35">
        <v>262.33999999999997</v>
      </c>
      <c r="V42" s="35">
        <v>21.11</v>
      </c>
      <c r="W42" s="35">
        <v>9.6</v>
      </c>
      <c r="X42" s="35">
        <v>1.69</v>
      </c>
      <c r="Y42" s="35">
        <v>7.71</v>
      </c>
      <c r="Z42" s="35">
        <v>0.08</v>
      </c>
      <c r="AA42" s="35">
        <v>3.6</v>
      </c>
      <c r="AB42" s="35">
        <v>19.84</v>
      </c>
      <c r="AC42" s="35">
        <v>14.3</v>
      </c>
      <c r="AD42" s="35">
        <v>0.09</v>
      </c>
      <c r="AE42" s="35">
        <v>0.01</v>
      </c>
      <c r="AF42" s="35">
        <v>0.01</v>
      </c>
      <c r="AG42" s="35">
        <v>0.05</v>
      </c>
      <c r="AH42" s="35">
        <v>0.18</v>
      </c>
      <c r="AI42" s="35">
        <v>0.22</v>
      </c>
      <c r="AJ42" s="35">
        <v>0</v>
      </c>
      <c r="AK42" s="35">
        <v>12.49</v>
      </c>
      <c r="AL42" s="35">
        <v>11.4</v>
      </c>
      <c r="AM42" s="35">
        <v>21.37</v>
      </c>
      <c r="AN42" s="35">
        <v>6.63</v>
      </c>
      <c r="AO42" s="35">
        <v>4.0599999999999996</v>
      </c>
      <c r="AP42" s="35">
        <v>8.24</v>
      </c>
      <c r="AQ42" s="35">
        <v>2.65</v>
      </c>
      <c r="AR42" s="35">
        <v>13.25</v>
      </c>
      <c r="AS42" s="35">
        <v>8.75</v>
      </c>
      <c r="AT42" s="35">
        <v>10.6</v>
      </c>
      <c r="AU42" s="35">
        <v>9.01</v>
      </c>
      <c r="AV42" s="35">
        <v>5.3</v>
      </c>
      <c r="AW42" s="35">
        <v>9.2799999999999994</v>
      </c>
      <c r="AX42" s="35">
        <v>81.64</v>
      </c>
      <c r="AY42" s="35">
        <v>0</v>
      </c>
      <c r="AZ42" s="35">
        <v>25.71</v>
      </c>
      <c r="BA42" s="35">
        <v>13.25</v>
      </c>
      <c r="BB42" s="35">
        <v>6.63</v>
      </c>
      <c r="BC42" s="35">
        <v>5.3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39.01</v>
      </c>
      <c r="CC42" s="34">
        <v>4.3043969999999998</v>
      </c>
      <c r="CE42" s="32">
        <v>6.91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0.67</v>
      </c>
      <c r="CR42" s="32">
        <v>2.6087250000000002</v>
      </c>
    </row>
    <row r="43" spans="1:96" s="32" customFormat="1">
      <c r="A43" s="32" t="str">
        <f>"2"</f>
        <v>2</v>
      </c>
      <c r="B43" s="33" t="s">
        <v>95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111.95050000000001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3.1703999999999999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2.6419999999999999</v>
      </c>
    </row>
    <row r="44" spans="1:96" s="32" customFormat="1">
      <c r="A44" s="32" t="str">
        <f>"3"</f>
        <v>3</v>
      </c>
      <c r="B44" s="33" t="s">
        <v>104</v>
      </c>
      <c r="C44" s="34" t="str">
        <f>"38,8"</f>
        <v>38,8</v>
      </c>
      <c r="D44" s="34">
        <v>2.56</v>
      </c>
      <c r="E44" s="34">
        <v>0</v>
      </c>
      <c r="F44" s="34">
        <v>0.47</v>
      </c>
      <c r="G44" s="34">
        <v>0.47</v>
      </c>
      <c r="H44" s="34">
        <v>16.18</v>
      </c>
      <c r="I44" s="34">
        <v>75.031439999999989</v>
      </c>
      <c r="J44" s="35">
        <v>0.08</v>
      </c>
      <c r="K44" s="35">
        <v>0</v>
      </c>
      <c r="L44" s="35">
        <v>0</v>
      </c>
      <c r="M44" s="35">
        <v>0</v>
      </c>
      <c r="N44" s="35">
        <v>0.47</v>
      </c>
      <c r="O44" s="35">
        <v>12.49</v>
      </c>
      <c r="P44" s="35">
        <v>3.22</v>
      </c>
      <c r="Q44" s="35">
        <v>0</v>
      </c>
      <c r="R44" s="35">
        <v>0</v>
      </c>
      <c r="S44" s="35">
        <v>0.39</v>
      </c>
      <c r="T44" s="35">
        <v>0.97</v>
      </c>
      <c r="U44" s="35">
        <v>236.68</v>
      </c>
      <c r="V44" s="35">
        <v>95.06</v>
      </c>
      <c r="W44" s="35">
        <v>13.58</v>
      </c>
      <c r="X44" s="35">
        <v>18.239999999999998</v>
      </c>
      <c r="Y44" s="35">
        <v>61.3</v>
      </c>
      <c r="Z44" s="35">
        <v>1.51</v>
      </c>
      <c r="AA44" s="35">
        <v>0</v>
      </c>
      <c r="AB44" s="35">
        <v>1.94</v>
      </c>
      <c r="AC44" s="35">
        <v>0.39</v>
      </c>
      <c r="AD44" s="35">
        <v>0.54</v>
      </c>
      <c r="AE44" s="35">
        <v>7.0000000000000007E-2</v>
      </c>
      <c r="AF44" s="35">
        <v>0.03</v>
      </c>
      <c r="AG44" s="35">
        <v>0.27</v>
      </c>
      <c r="AH44" s="35">
        <v>0.78</v>
      </c>
      <c r="AI44" s="35">
        <v>0</v>
      </c>
      <c r="AJ44" s="35">
        <v>0</v>
      </c>
      <c r="AK44" s="35">
        <v>0</v>
      </c>
      <c r="AL44" s="35">
        <v>0</v>
      </c>
      <c r="AM44" s="35">
        <v>165.68</v>
      </c>
      <c r="AN44" s="35">
        <v>86.52</v>
      </c>
      <c r="AO44" s="35">
        <v>36.08</v>
      </c>
      <c r="AP44" s="35">
        <v>76.819999999999993</v>
      </c>
      <c r="AQ44" s="35">
        <v>31.04</v>
      </c>
      <c r="AR44" s="35">
        <v>143.94999999999999</v>
      </c>
      <c r="AS44" s="35">
        <v>115.24</v>
      </c>
      <c r="AT44" s="35">
        <v>112.91</v>
      </c>
      <c r="AU44" s="35">
        <v>180.03</v>
      </c>
      <c r="AV44" s="35">
        <v>48.11</v>
      </c>
      <c r="AW44" s="35">
        <v>120.28</v>
      </c>
      <c r="AX44" s="35">
        <v>593.25</v>
      </c>
      <c r="AY44" s="35">
        <v>0</v>
      </c>
      <c r="AZ44" s="35">
        <v>204.09</v>
      </c>
      <c r="BA44" s="35">
        <v>112.91</v>
      </c>
      <c r="BB44" s="35">
        <v>69.84</v>
      </c>
      <c r="BC44" s="35">
        <v>50.44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0.05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18.239999999999998</v>
      </c>
      <c r="CC44" s="34">
        <v>2.5375200000000002</v>
      </c>
      <c r="CE44" s="32">
        <v>0.32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2.1145999999999998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1.27</v>
      </c>
      <c r="E45" s="30">
        <v>0</v>
      </c>
      <c r="F45" s="30">
        <v>7.0000000000000007E-2</v>
      </c>
      <c r="G45" s="30">
        <v>7.0000000000000007E-2</v>
      </c>
      <c r="H45" s="30">
        <v>23.59</v>
      </c>
      <c r="I45" s="30">
        <v>89.057614000000001</v>
      </c>
      <c r="J45" s="31">
        <v>0.03</v>
      </c>
      <c r="K45" s="31">
        <v>0</v>
      </c>
      <c r="L45" s="31">
        <v>0</v>
      </c>
      <c r="M45" s="31">
        <v>0</v>
      </c>
      <c r="N45" s="31">
        <v>18.61</v>
      </c>
      <c r="O45" s="31">
        <v>0.71</v>
      </c>
      <c r="P45" s="31">
        <v>4.28</v>
      </c>
      <c r="Q45" s="31">
        <v>0</v>
      </c>
      <c r="R45" s="31">
        <v>0</v>
      </c>
      <c r="S45" s="31">
        <v>0.38</v>
      </c>
      <c r="T45" s="31">
        <v>1.01</v>
      </c>
      <c r="U45" s="31">
        <v>4.28</v>
      </c>
      <c r="V45" s="31">
        <v>425.17</v>
      </c>
      <c r="W45" s="31">
        <v>39</v>
      </c>
      <c r="X45" s="31">
        <v>24.94</v>
      </c>
      <c r="Y45" s="31">
        <v>33.950000000000003</v>
      </c>
      <c r="Z45" s="31">
        <v>0.8</v>
      </c>
      <c r="AA45" s="31">
        <v>0</v>
      </c>
      <c r="AB45" s="31">
        <v>787.5</v>
      </c>
      <c r="AC45" s="31">
        <v>145.75</v>
      </c>
      <c r="AD45" s="31">
        <v>1.38</v>
      </c>
      <c r="AE45" s="31">
        <v>0.02</v>
      </c>
      <c r="AF45" s="31">
        <v>0.05</v>
      </c>
      <c r="AG45" s="31">
        <v>0.64</v>
      </c>
      <c r="AH45" s="31">
        <v>0.98</v>
      </c>
      <c r="AI45" s="31">
        <v>0.4</v>
      </c>
      <c r="AJ45" s="31">
        <v>0</v>
      </c>
      <c r="AK45" s="31">
        <v>0.01</v>
      </c>
      <c r="AL45" s="31">
        <v>0.01</v>
      </c>
      <c r="AM45" s="31">
        <v>0.02</v>
      </c>
      <c r="AN45" s="31">
        <v>0.02</v>
      </c>
      <c r="AO45" s="31">
        <v>0</v>
      </c>
      <c r="AP45" s="31">
        <v>0.01</v>
      </c>
      <c r="AQ45" s="31">
        <v>0.01</v>
      </c>
      <c r="AR45" s="31">
        <v>0.01</v>
      </c>
      <c r="AS45" s="31">
        <v>0.02</v>
      </c>
      <c r="AT45" s="31">
        <v>0.01</v>
      </c>
      <c r="AU45" s="31">
        <v>7.0000000000000007E-2</v>
      </c>
      <c r="AV45" s="31">
        <v>0.01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0.02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0.02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215.01</v>
      </c>
      <c r="CC45" s="30">
        <v>6.0191999999999997</v>
      </c>
      <c r="CE45" s="28">
        <v>131.25</v>
      </c>
      <c r="CG45" s="28">
        <v>0.63</v>
      </c>
      <c r="CH45" s="28">
        <v>0.63</v>
      </c>
      <c r="CI45" s="28">
        <v>0.63</v>
      </c>
      <c r="CJ45" s="28">
        <v>63</v>
      </c>
      <c r="CK45" s="28">
        <v>25.83</v>
      </c>
      <c r="CL45" s="28">
        <v>44.42</v>
      </c>
      <c r="CM45" s="28">
        <v>6.87</v>
      </c>
      <c r="CN45" s="28">
        <v>4.03</v>
      </c>
      <c r="CO45" s="28">
        <v>5.45</v>
      </c>
      <c r="CP45" s="28">
        <v>7</v>
      </c>
      <c r="CQ45" s="28">
        <v>0</v>
      </c>
      <c r="CR45" s="28">
        <v>3.6480000000000001</v>
      </c>
    </row>
    <row r="46" spans="1:96" s="36" customFormat="1" ht="11.4">
      <c r="B46" s="37" t="s">
        <v>114</v>
      </c>
      <c r="C46" s="38"/>
      <c r="D46" s="38">
        <v>43.67</v>
      </c>
      <c r="E46" s="38">
        <v>24.61</v>
      </c>
      <c r="F46" s="38">
        <v>40.36</v>
      </c>
      <c r="G46" s="38">
        <v>14.66</v>
      </c>
      <c r="H46" s="38">
        <v>146.86000000000001</v>
      </c>
      <c r="I46" s="38">
        <v>1101.19</v>
      </c>
      <c r="J46" s="39">
        <v>12.83</v>
      </c>
      <c r="K46" s="39">
        <v>8.56</v>
      </c>
      <c r="L46" s="39">
        <v>0</v>
      </c>
      <c r="M46" s="39">
        <v>0</v>
      </c>
      <c r="N46" s="39">
        <v>40.5</v>
      </c>
      <c r="O46" s="39">
        <v>91.26</v>
      </c>
      <c r="P46" s="39">
        <v>15.1</v>
      </c>
      <c r="Q46" s="39">
        <v>0</v>
      </c>
      <c r="R46" s="39">
        <v>0</v>
      </c>
      <c r="S46" s="39">
        <v>1.67</v>
      </c>
      <c r="T46" s="39">
        <v>10.86</v>
      </c>
      <c r="U46" s="39">
        <v>1776.47</v>
      </c>
      <c r="V46" s="39">
        <v>1429.6</v>
      </c>
      <c r="W46" s="39">
        <v>168.69</v>
      </c>
      <c r="X46" s="39">
        <v>135.94999999999999</v>
      </c>
      <c r="Y46" s="39">
        <v>445.36</v>
      </c>
      <c r="Z46" s="39">
        <v>7.84</v>
      </c>
      <c r="AA46" s="39">
        <v>74.38</v>
      </c>
      <c r="AB46" s="39">
        <v>10709.61</v>
      </c>
      <c r="AC46" s="39">
        <v>2018.52</v>
      </c>
      <c r="AD46" s="39">
        <v>10.28</v>
      </c>
      <c r="AE46" s="39">
        <v>0.36</v>
      </c>
      <c r="AF46" s="39">
        <v>0.37</v>
      </c>
      <c r="AG46" s="39">
        <v>12.52</v>
      </c>
      <c r="AH46" s="39">
        <v>25.31</v>
      </c>
      <c r="AI46" s="39">
        <v>14.15</v>
      </c>
      <c r="AJ46" s="39">
        <v>0</v>
      </c>
      <c r="AK46" s="39">
        <v>2003.04</v>
      </c>
      <c r="AL46" s="39">
        <v>2096.87</v>
      </c>
      <c r="AM46" s="39">
        <v>3353.17</v>
      </c>
      <c r="AN46" s="39">
        <v>3223.21</v>
      </c>
      <c r="AO46" s="39">
        <v>911.98</v>
      </c>
      <c r="AP46" s="39">
        <v>1780.38</v>
      </c>
      <c r="AQ46" s="39">
        <v>175.09</v>
      </c>
      <c r="AR46" s="39">
        <v>2041.47</v>
      </c>
      <c r="AS46" s="39">
        <v>611.13</v>
      </c>
      <c r="AT46" s="39">
        <v>750.76</v>
      </c>
      <c r="AU46" s="39">
        <v>1011.79</v>
      </c>
      <c r="AV46" s="39">
        <v>992.79</v>
      </c>
      <c r="AW46" s="39">
        <v>602.37</v>
      </c>
      <c r="AX46" s="39">
        <v>4335.24</v>
      </c>
      <c r="AY46" s="39">
        <v>0</v>
      </c>
      <c r="AZ46" s="39">
        <v>1305.8</v>
      </c>
      <c r="BA46" s="39">
        <v>727.04</v>
      </c>
      <c r="BB46" s="39">
        <v>1300.74</v>
      </c>
      <c r="BC46" s="39">
        <v>605.55999999999995</v>
      </c>
      <c r="BD46" s="39">
        <v>0.12</v>
      </c>
      <c r="BE46" s="39">
        <v>0.05</v>
      </c>
      <c r="BF46" s="39">
        <v>0.03</v>
      </c>
      <c r="BG46" s="39">
        <v>7.0000000000000007E-2</v>
      </c>
      <c r="BH46" s="39">
        <v>0.08</v>
      </c>
      <c r="BI46" s="39">
        <v>0.35</v>
      </c>
      <c r="BJ46" s="39">
        <v>0</v>
      </c>
      <c r="BK46" s="39">
        <v>1.94</v>
      </c>
      <c r="BL46" s="39">
        <v>0</v>
      </c>
      <c r="BM46" s="39">
        <v>0.8</v>
      </c>
      <c r="BN46" s="39">
        <v>0.04</v>
      </c>
      <c r="BO46" s="39">
        <v>0.08</v>
      </c>
      <c r="BP46" s="39">
        <v>0</v>
      </c>
      <c r="BQ46" s="39">
        <v>7.0000000000000007E-2</v>
      </c>
      <c r="BR46" s="39">
        <v>0.12</v>
      </c>
      <c r="BS46" s="39">
        <v>3.75</v>
      </c>
      <c r="BT46" s="39">
        <v>0</v>
      </c>
      <c r="BU46" s="39">
        <v>0</v>
      </c>
      <c r="BV46" s="39">
        <v>8.02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799.15</v>
      </c>
      <c r="CC46" s="38">
        <f>SUM($CC$37:$CC$45)</f>
        <v>121.268871</v>
      </c>
      <c r="CD46" s="36">
        <f>$I$46/$I$51*100</f>
        <v>31.744828301930305</v>
      </c>
      <c r="CE46" s="36">
        <v>1859.31</v>
      </c>
      <c r="CG46" s="36">
        <v>157.11000000000001</v>
      </c>
      <c r="CH46" s="36">
        <v>84.72</v>
      </c>
      <c r="CI46" s="36">
        <v>120.91</v>
      </c>
      <c r="CJ46" s="36">
        <v>7646.89</v>
      </c>
      <c r="CK46" s="36">
        <v>4356.57</v>
      </c>
      <c r="CL46" s="36">
        <v>6001.73</v>
      </c>
      <c r="CM46" s="36">
        <v>107.34</v>
      </c>
      <c r="CN46" s="36">
        <v>70.680000000000007</v>
      </c>
      <c r="CO46" s="36">
        <v>89.04</v>
      </c>
      <c r="CP46" s="36">
        <v>11.3</v>
      </c>
      <c r="CQ46" s="36">
        <v>3.77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"170"</f>
        <v>170</v>
      </c>
      <c r="D49" s="30">
        <v>0.68</v>
      </c>
      <c r="E49" s="30">
        <v>0</v>
      </c>
      <c r="F49" s="30">
        <v>0.68</v>
      </c>
      <c r="G49" s="30">
        <v>0.68</v>
      </c>
      <c r="H49" s="30">
        <v>19.72</v>
      </c>
      <c r="I49" s="30">
        <v>82.756</v>
      </c>
      <c r="J49" s="31">
        <v>0.17</v>
      </c>
      <c r="K49" s="31">
        <v>0</v>
      </c>
      <c r="L49" s="31">
        <v>0</v>
      </c>
      <c r="M49" s="31">
        <v>0</v>
      </c>
      <c r="N49" s="31">
        <v>15.3</v>
      </c>
      <c r="O49" s="31">
        <v>1.36</v>
      </c>
      <c r="P49" s="31">
        <v>3.06</v>
      </c>
      <c r="Q49" s="31">
        <v>0</v>
      </c>
      <c r="R49" s="31">
        <v>0</v>
      </c>
      <c r="S49" s="31">
        <v>1.36</v>
      </c>
      <c r="T49" s="31">
        <v>0.85</v>
      </c>
      <c r="U49" s="31">
        <v>44.2</v>
      </c>
      <c r="V49" s="31">
        <v>472.6</v>
      </c>
      <c r="W49" s="31">
        <v>27.2</v>
      </c>
      <c r="X49" s="31">
        <v>15.3</v>
      </c>
      <c r="Y49" s="31">
        <v>18.7</v>
      </c>
      <c r="Z49" s="31">
        <v>3.74</v>
      </c>
      <c r="AA49" s="31">
        <v>0</v>
      </c>
      <c r="AB49" s="31">
        <v>51</v>
      </c>
      <c r="AC49" s="31">
        <v>8.5</v>
      </c>
      <c r="AD49" s="31">
        <v>0.34</v>
      </c>
      <c r="AE49" s="31">
        <v>0.05</v>
      </c>
      <c r="AF49" s="31">
        <v>0.03</v>
      </c>
      <c r="AG49" s="31">
        <v>0.51</v>
      </c>
      <c r="AH49" s="31">
        <v>0.68</v>
      </c>
      <c r="AI49" s="31">
        <v>17</v>
      </c>
      <c r="AJ49" s="31">
        <v>0</v>
      </c>
      <c r="AK49" s="31">
        <v>20.399999999999999</v>
      </c>
      <c r="AL49" s="31">
        <v>22.1</v>
      </c>
      <c r="AM49" s="31">
        <v>32.299999999999997</v>
      </c>
      <c r="AN49" s="31">
        <v>30.6</v>
      </c>
      <c r="AO49" s="31">
        <v>5.0999999999999996</v>
      </c>
      <c r="AP49" s="31">
        <v>18.7</v>
      </c>
      <c r="AQ49" s="31">
        <v>5.0999999999999996</v>
      </c>
      <c r="AR49" s="31">
        <v>15.3</v>
      </c>
      <c r="AS49" s="31">
        <v>28.9</v>
      </c>
      <c r="AT49" s="31">
        <v>17</v>
      </c>
      <c r="AU49" s="31">
        <v>132.6</v>
      </c>
      <c r="AV49" s="31">
        <v>11.9</v>
      </c>
      <c r="AW49" s="31">
        <v>23.8</v>
      </c>
      <c r="AX49" s="31">
        <v>71.400000000000006</v>
      </c>
      <c r="AY49" s="31">
        <v>0</v>
      </c>
      <c r="AZ49" s="31">
        <v>22.1</v>
      </c>
      <c r="BA49" s="31">
        <v>27.2</v>
      </c>
      <c r="BB49" s="31">
        <v>10.199999999999999</v>
      </c>
      <c r="BC49" s="31">
        <v>8.5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146.71</v>
      </c>
      <c r="CC49" s="30">
        <v>28.56</v>
      </c>
      <c r="CE49" s="28">
        <v>8.5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23.8</v>
      </c>
    </row>
    <row r="50" spans="1:96" s="36" customFormat="1" ht="11.4">
      <c r="B50" s="37" t="s">
        <v>116</v>
      </c>
      <c r="C50" s="38"/>
      <c r="D50" s="38">
        <v>1.68</v>
      </c>
      <c r="E50" s="38">
        <v>0</v>
      </c>
      <c r="F50" s="38">
        <v>0.88</v>
      </c>
      <c r="G50" s="38">
        <v>0.68</v>
      </c>
      <c r="H50" s="38">
        <v>40.32</v>
      </c>
      <c r="I50" s="38">
        <v>169.24</v>
      </c>
      <c r="J50" s="39">
        <v>0.17</v>
      </c>
      <c r="K50" s="39">
        <v>0</v>
      </c>
      <c r="L50" s="39">
        <v>0</v>
      </c>
      <c r="M50" s="39">
        <v>0</v>
      </c>
      <c r="N50" s="39">
        <v>35.1</v>
      </c>
      <c r="O50" s="39">
        <v>1.76</v>
      </c>
      <c r="P50" s="39">
        <v>3.46</v>
      </c>
      <c r="Q50" s="39">
        <v>0</v>
      </c>
      <c r="R50" s="39">
        <v>0</v>
      </c>
      <c r="S50" s="39">
        <v>2.36</v>
      </c>
      <c r="T50" s="39">
        <v>1.45</v>
      </c>
      <c r="U50" s="39">
        <v>56.2</v>
      </c>
      <c r="V50" s="39">
        <v>712.6</v>
      </c>
      <c r="W50" s="39">
        <v>41.2</v>
      </c>
      <c r="X50" s="39">
        <v>23.3</v>
      </c>
      <c r="Y50" s="39">
        <v>32.700000000000003</v>
      </c>
      <c r="Z50" s="39">
        <v>6.54</v>
      </c>
      <c r="AA50" s="39">
        <v>0</v>
      </c>
      <c r="AB50" s="39">
        <v>51</v>
      </c>
      <c r="AC50" s="39">
        <v>8.5</v>
      </c>
      <c r="AD50" s="39">
        <v>0.54</v>
      </c>
      <c r="AE50" s="39">
        <v>7.0000000000000007E-2</v>
      </c>
      <c r="AF50" s="39">
        <v>0.05</v>
      </c>
      <c r="AG50" s="39">
        <v>0.71</v>
      </c>
      <c r="AH50" s="39">
        <v>1.08</v>
      </c>
      <c r="AI50" s="39">
        <v>21</v>
      </c>
      <c r="AJ50" s="39">
        <v>0.4</v>
      </c>
      <c r="AK50" s="39">
        <v>36.4</v>
      </c>
      <c r="AL50" s="39">
        <v>42.1</v>
      </c>
      <c r="AM50" s="39">
        <v>60.3</v>
      </c>
      <c r="AN50" s="39">
        <v>58.6</v>
      </c>
      <c r="AO50" s="39">
        <v>9.1</v>
      </c>
      <c r="AP50" s="39">
        <v>34.700000000000003</v>
      </c>
      <c r="AQ50" s="39">
        <v>9.1</v>
      </c>
      <c r="AR50" s="39">
        <v>29.3</v>
      </c>
      <c r="AS50" s="39">
        <v>54.9</v>
      </c>
      <c r="AT50" s="39">
        <v>33</v>
      </c>
      <c r="AU50" s="39">
        <v>248.6</v>
      </c>
      <c r="AV50" s="39">
        <v>21.9</v>
      </c>
      <c r="AW50" s="39">
        <v>45.8</v>
      </c>
      <c r="AX50" s="39">
        <v>135.4</v>
      </c>
      <c r="AY50" s="39">
        <v>0</v>
      </c>
      <c r="AZ50" s="39">
        <v>42.1</v>
      </c>
      <c r="BA50" s="39">
        <v>51.2</v>
      </c>
      <c r="BB50" s="39">
        <v>20.2</v>
      </c>
      <c r="BC50" s="39">
        <v>16.5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322.91000000000003</v>
      </c>
      <c r="CC50" s="38">
        <f>SUM($CC$47:$CC$49)</f>
        <v>39.792000000000002</v>
      </c>
      <c r="CD50" s="36">
        <f>$I$50/$I$51*100</f>
        <v>4.8788081455685983</v>
      </c>
      <c r="CE50" s="36">
        <v>8.5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120.22</v>
      </c>
      <c r="E51" s="38">
        <v>54.95</v>
      </c>
      <c r="F51" s="38">
        <v>100.38</v>
      </c>
      <c r="G51" s="38">
        <v>32.630000000000003</v>
      </c>
      <c r="H51" s="38">
        <v>537.47</v>
      </c>
      <c r="I51" s="38">
        <v>3468.88</v>
      </c>
      <c r="J51" s="39">
        <v>39.17</v>
      </c>
      <c r="K51" s="39">
        <v>15.36</v>
      </c>
      <c r="L51" s="39">
        <v>0</v>
      </c>
      <c r="M51" s="39">
        <v>0</v>
      </c>
      <c r="N51" s="39">
        <v>200.87</v>
      </c>
      <c r="O51" s="39">
        <v>297.14999999999998</v>
      </c>
      <c r="P51" s="39">
        <v>39.450000000000003</v>
      </c>
      <c r="Q51" s="39">
        <v>0</v>
      </c>
      <c r="R51" s="39">
        <v>0</v>
      </c>
      <c r="S51" s="39">
        <v>8.0299999999999994</v>
      </c>
      <c r="T51" s="39">
        <v>29.87</v>
      </c>
      <c r="U51" s="39">
        <v>4516.55</v>
      </c>
      <c r="V51" s="39">
        <v>4501.7</v>
      </c>
      <c r="W51" s="39">
        <v>637.36</v>
      </c>
      <c r="X51" s="39">
        <v>383.96</v>
      </c>
      <c r="Y51" s="39">
        <v>1239.8699999999999</v>
      </c>
      <c r="Z51" s="39">
        <v>30.41</v>
      </c>
      <c r="AA51" s="39">
        <v>218.34</v>
      </c>
      <c r="AB51" s="39">
        <v>17851.439999999999</v>
      </c>
      <c r="AC51" s="39">
        <v>3539.19</v>
      </c>
      <c r="AD51" s="39">
        <v>22.18</v>
      </c>
      <c r="AE51" s="39">
        <v>1.1299999999999999</v>
      </c>
      <c r="AF51" s="39">
        <v>1.1100000000000001</v>
      </c>
      <c r="AG51" s="39">
        <v>28.21</v>
      </c>
      <c r="AH51" s="39">
        <v>59.33</v>
      </c>
      <c r="AI51" s="39">
        <v>65.680000000000007</v>
      </c>
      <c r="AJ51" s="39">
        <v>0.8</v>
      </c>
      <c r="AK51" s="39">
        <v>5318.54</v>
      </c>
      <c r="AL51" s="39">
        <v>5506.11</v>
      </c>
      <c r="AM51" s="39">
        <v>9001.2999999999993</v>
      </c>
      <c r="AN51" s="39">
        <v>7378.2</v>
      </c>
      <c r="AO51" s="39">
        <v>2299.15</v>
      </c>
      <c r="AP51" s="39">
        <v>4421.0600000000004</v>
      </c>
      <c r="AQ51" s="39">
        <v>676.17</v>
      </c>
      <c r="AR51" s="39">
        <v>5365.47</v>
      </c>
      <c r="AS51" s="39">
        <v>2206.4</v>
      </c>
      <c r="AT51" s="39">
        <v>2350.41</v>
      </c>
      <c r="AU51" s="39">
        <v>3170.47</v>
      </c>
      <c r="AV51" s="39">
        <v>2412.48</v>
      </c>
      <c r="AW51" s="39">
        <v>1871.34</v>
      </c>
      <c r="AX51" s="39">
        <v>13902.49</v>
      </c>
      <c r="AY51" s="39">
        <v>0</v>
      </c>
      <c r="AZ51" s="39">
        <v>4376.08</v>
      </c>
      <c r="BA51" s="39">
        <v>2422.7800000000002</v>
      </c>
      <c r="BB51" s="39">
        <v>3522.44</v>
      </c>
      <c r="BC51" s="39">
        <v>1665.55</v>
      </c>
      <c r="BD51" s="39">
        <v>0.72</v>
      </c>
      <c r="BE51" s="39">
        <v>0.33</v>
      </c>
      <c r="BF51" s="39">
        <v>0.18</v>
      </c>
      <c r="BG51" s="39">
        <v>0.4</v>
      </c>
      <c r="BH51" s="39">
        <v>0.47</v>
      </c>
      <c r="BI51" s="39">
        <v>2.15</v>
      </c>
      <c r="BJ51" s="39">
        <v>0</v>
      </c>
      <c r="BK51" s="39">
        <v>8.1</v>
      </c>
      <c r="BL51" s="39">
        <v>0</v>
      </c>
      <c r="BM51" s="39">
        <v>2.88</v>
      </c>
      <c r="BN51" s="39">
        <v>0.09</v>
      </c>
      <c r="BO51" s="39">
        <v>0.14000000000000001</v>
      </c>
      <c r="BP51" s="39">
        <v>0</v>
      </c>
      <c r="BQ51" s="39">
        <v>0.41</v>
      </c>
      <c r="BR51" s="39">
        <v>0.67</v>
      </c>
      <c r="BS51" s="39">
        <v>11.44</v>
      </c>
      <c r="BT51" s="39">
        <v>0</v>
      </c>
      <c r="BU51" s="39">
        <v>0</v>
      </c>
      <c r="BV51" s="39">
        <v>16.190000000000001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3020.26</v>
      </c>
      <c r="CC51" s="38">
        <v>410.9959649999999</v>
      </c>
      <c r="CE51" s="36">
        <v>3193.58</v>
      </c>
      <c r="CG51" s="36">
        <v>416.73</v>
      </c>
      <c r="CH51" s="36">
        <v>229.92</v>
      </c>
      <c r="CI51" s="36">
        <v>323.33</v>
      </c>
      <c r="CJ51" s="36">
        <v>23226.57</v>
      </c>
      <c r="CK51" s="36">
        <v>12375.72</v>
      </c>
      <c r="CL51" s="36">
        <v>17801.14</v>
      </c>
      <c r="CM51" s="36">
        <v>281.11</v>
      </c>
      <c r="CN51" s="36">
        <v>196.83</v>
      </c>
      <c r="CO51" s="36">
        <v>239.04</v>
      </c>
      <c r="CP51" s="36">
        <v>40.159999999999997</v>
      </c>
      <c r="CQ51" s="36">
        <v>8.49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27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150</v>
      </c>
      <c r="F30" s="67">
        <v>25.2</v>
      </c>
      <c r="G30" s="66">
        <v>73.02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45635.370312500003</v>
      </c>
      <c r="C1">
        <f>YEAR(Дата_Сост)</f>
        <v>2024</v>
      </c>
      <c r="D1">
        <f>MONTH(Дата_Сост)</f>
        <v>12</v>
      </c>
      <c r="E1">
        <f>DAY(Дата_Сост)</f>
        <v>9</v>
      </c>
    </row>
    <row r="2" spans="1:5">
      <c r="A2" t="s">
        <v>82</v>
      </c>
      <c r="B2" s="2">
        <v>45626.56753472222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2024-11-30T08:39:06Z</dcterms:modified>
</cp:coreProperties>
</file>