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<sst xmlns="http://schemas.openxmlformats.org/spreadsheetml/2006/main" count="184" uniqueCount="154">
  <si>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</si>
  <si>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</si>
  <si>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</si>
  <si>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</si>
  <si>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</si>
  <si>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</si>
  <si>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</si>
  <si>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</si>
  <si>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</si>
  <si>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</si>
  <si>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</si>
  <si>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</si>
  <si>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</si>
  <si>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</si>
  <si>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</si>
  <si>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</si>
  <si>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</si>
  <si>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</si>
  <si>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</si>
  <si>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</si>
  <si>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</si>
  <si>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</si>
  <si>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</si>
  <si>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</si>
  <si>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</si>
  <si>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</si>
  <si>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</si>
  <si>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</si>
  <si>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</si>
  <si>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</si>
  <si>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</si>
  <si>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</si>
  <si>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</si>
  <si>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</si>
  <si>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</si>
  <si>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</si>
  <si>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</si>
  <si>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</si>
  <si>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</si>
  <si>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</si>
  <si>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</si>
  <si>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</si>
  <si>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</si>
  <si>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</si>
  <si>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</si>
  <si>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</si>
  <si>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</si>
  <si>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</si>
  <si>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</si>
  <si>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</si>
  <si>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</si>
  <si>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</si>
  <si>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</si>
  <si>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</si>
  <si>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</si>
  <si>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</si>
  <si>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</si>
  <si>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</si>
  <si>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</si>
  <si>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</si>
  <si>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</si>
  <si>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</si>
  <si>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</si>
  <si>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</si>
  <si>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</si>
  <si>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</si>
  <si>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</si>
  <si>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</si>
  <si>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</si>
  <si>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</si>
  <si>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</si>
  <si>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</si>
  <si>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</si>
  <si>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</si>
  <si>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</si>
  <si>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</si>
  <si>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</si>
  <si>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</si>
  <si>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</si>
  <si>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</si>
  <si>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</si>
  <si>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</si>
  <si>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</si>
  <si>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</si>
  <si>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</si>
  <si>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</si>
  <si>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</si>
  <si>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</si>
  <si>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</si>
  <si>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</si>
  <si>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</si>
  <si>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</si>
  <si>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</si>
  <si>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</si>
  <si>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</si>
  <si>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</si>
  <si>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</si>
  <si>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</si>
  <si>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</si>
  <si>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</si>
  <si>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</si>
  <si>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</si>
  <si>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</si>
  <si>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</si>
  <si>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</si>
  <si>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</si>
  <si>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</si>
  <si>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</si>
  <si>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</si>
  <si>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</si>
  <si>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</si>
  <si>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</si>
  <si>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</si>
  <si>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</si>
  <si>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</si>
  <si>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</si>
  <si>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</si>
  <si>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</si>
  <si>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</si>
  <si>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</si>
  <si>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</si>
  <si>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</si>
  <si>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</si>
  <si>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</si>
  <si>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</si>
  <si>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</si>
  <si>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</si>
  <si>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</si>
  <si>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</si>
  <si>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</si>
  <si>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</si>
  <si>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</si>
  <si>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</si>
  <si>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</si>
  <si>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</si>
  <si>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</si>
  <si>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</si>
  <si>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</si>
  <si>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</si>
  <si>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</si>
  <si>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</si>
  <si>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</si>
  <si>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</si>
  <si>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</si>
  <si>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</si>
  <si>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</si>
  <si>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</si>
  <si>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</si>
  <si>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</si>
  <si>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</si>
  <si>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</si>
  <si>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11/3</t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</si>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</sst>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10.12.2024г.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"10 декабря 2024 г."</f>
        <v>10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"150"</f>
        <v>150</v>
      </c>
      <c r="D11" s="34">
        <v>3.98</v>
      </c>
      <c r="E11" s="34">
        <v>1.76</v>
      </c>
      <c r="F11" s="34">
        <v>3.81</v>
      </c>
      <c r="G11" s="34">
        <v>0.24</v>
      </c>
      <c r="H11" s="34">
        <v>22.1</v>
      </c>
      <c r="I11" s="34">
        <v>137.506539</v>
      </c>
      <c r="J11" s="35">
        <v>2.66</v>
      </c>
      <c r="K11" s="35">
        <v>7.0000000000000007E-2</v>
      </c>
      <c r="L11" s="35">
        <v>0</v>
      </c>
      <c r="M11" s="35">
        <v>0</v>
      </c>
      <c r="N11" s="35">
        <v>6.36</v>
      </c>
      <c r="O11" s="35">
        <v>14.96</v>
      </c>
      <c r="P11" s="35">
        <v>0.79</v>
      </c>
      <c r="Q11" s="35">
        <v>0</v>
      </c>
      <c r="R11" s="35">
        <v>0</v>
      </c>
      <c r="S11" s="35">
        <v>0.06</v>
      </c>
      <c r="T11" s="35">
        <v>1.18</v>
      </c>
      <c r="U11" s="35">
        <v>263.47000000000003</v>
      </c>
      <c r="V11" s="35">
        <v>105.48</v>
      </c>
      <c r="W11" s="35">
        <v>70.260000000000005</v>
      </c>
      <c r="X11" s="35">
        <v>11.18</v>
      </c>
      <c r="Y11" s="35">
        <v>65.900000000000006</v>
      </c>
      <c r="Z11" s="35">
        <v>0.28999999999999998</v>
      </c>
      <c r="AA11" s="35">
        <v>14.4</v>
      </c>
      <c r="AB11" s="35">
        <v>12</v>
      </c>
      <c r="AC11" s="35">
        <v>26.7</v>
      </c>
      <c r="AD11" s="35">
        <v>0.39</v>
      </c>
      <c r="AE11" s="35">
        <v>0.04</v>
      </c>
      <c r="AF11" s="35">
        <v>0.08</v>
      </c>
      <c r="AG11" s="35">
        <v>0.28000000000000003</v>
      </c>
      <c r="AH11" s="35">
        <v>1.21</v>
      </c>
      <c r="AI11" s="35">
        <v>0.31</v>
      </c>
      <c r="AJ11" s="35">
        <v>0</v>
      </c>
      <c r="AK11" s="35">
        <v>203.66</v>
      </c>
      <c r="AL11" s="35">
        <v>193.48</v>
      </c>
      <c r="AM11" s="35">
        <v>340.54</v>
      </c>
      <c r="AN11" s="35">
        <v>184.01</v>
      </c>
      <c r="AO11" s="35">
        <v>77.180000000000007</v>
      </c>
      <c r="AP11" s="35">
        <v>145.71</v>
      </c>
      <c r="AQ11" s="35">
        <v>50.28</v>
      </c>
      <c r="AR11" s="35">
        <v>205.35</v>
      </c>
      <c r="AS11" s="35">
        <v>77.72</v>
      </c>
      <c r="AT11" s="35">
        <v>106.77</v>
      </c>
      <c r="AU11" s="35">
        <v>87.34</v>
      </c>
      <c r="AV11" s="35">
        <v>48.36</v>
      </c>
      <c r="AW11" s="35">
        <v>83.02</v>
      </c>
      <c r="AX11" s="35">
        <v>725.92</v>
      </c>
      <c r="AY11" s="35">
        <v>0</v>
      </c>
      <c r="AZ11" s="35">
        <v>235.98</v>
      </c>
      <c r="BA11" s="35">
        <v>121.09</v>
      </c>
      <c r="BB11" s="35">
        <v>165.87</v>
      </c>
      <c r="BC11" s="35">
        <v>64.58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0.57999999999999996</v>
      </c>
      <c r="BL11" s="35">
        <v>0</v>
      </c>
      <c r="BM11" s="35">
        <v>0.18</v>
      </c>
      <c r="BN11" s="35">
        <v>0</v>
      </c>
      <c r="BO11" s="35">
        <v>0</v>
      </c>
      <c r="BP11" s="35">
        <v>0</v>
      </c>
      <c r="BQ11" s="35">
        <v>0.04</v>
      </c>
      <c r="BR11" s="35">
        <v>0.06</v>
      </c>
      <c r="BS11" s="35">
        <v>0.48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135.15</v>
      </c>
      <c r="CC11" s="34">
        <v>15.290967999999999</v>
      </c>
      <c r="CE11" s="32">
        <v>16.399999999999999</v>
      </c>
      <c r="CG11" s="32">
        <v>26.18</v>
      </c>
      <c r="CH11" s="32">
        <v>12.93</v>
      </c>
      <c r="CI11" s="32">
        <v>19.55</v>
      </c>
      <c r="CJ11" s="32">
        <v>971.22</v>
      </c>
      <c r="CK11" s="32">
        <v>464.38</v>
      </c>
      <c r="CL11" s="32">
        <v>717.8</v>
      </c>
      <c r="CM11" s="32">
        <v>22.88</v>
      </c>
      <c r="CN11" s="32">
        <v>14.04</v>
      </c>
      <c r="CO11" s="32">
        <v>18.46</v>
      </c>
      <c r="CP11" s="32">
        <v>3.75</v>
      </c>
      <c r="CQ11" s="32">
        <v>0.6</v>
      </c>
      <c r="CR11" s="32">
        <v>9.2672279999999994</v>
      </c>
    </row>
    <row r="12" spans="1:96" s="32" customFormat="1" ht="24">
      <c r="A12" s="32" t="str">
        <f>"9/5"</f>
        <v>9/5</v>
      </c>
      <c r="B12" s="33" t="s">
        <v>94</v>
      </c>
      <c r="C12" s="34" t="str">
        <f>"100"</f>
        <v>100</v>
      </c>
      <c r="D12" s="34">
        <v>16.579999999999998</v>
      </c>
      <c r="E12" s="34">
        <v>16.71</v>
      </c>
      <c r="F12" s="34">
        <v>9.7100000000000009</v>
      </c>
      <c r="G12" s="34">
        <v>2.1</v>
      </c>
      <c r="H12" s="34">
        <v>15.1</v>
      </c>
      <c r="I12" s="34">
        <v>215.43450800000002</v>
      </c>
      <c r="J12" s="35">
        <v>5.29</v>
      </c>
      <c r="K12" s="35">
        <v>1.3</v>
      </c>
      <c r="L12" s="35">
        <v>0</v>
      </c>
      <c r="M12" s="35">
        <v>0</v>
      </c>
      <c r="N12" s="35">
        <v>9.9</v>
      </c>
      <c r="O12" s="35">
        <v>4.9400000000000004</v>
      </c>
      <c r="P12" s="35">
        <v>0.25</v>
      </c>
      <c r="Q12" s="35">
        <v>0</v>
      </c>
      <c r="R12" s="35">
        <v>0</v>
      </c>
      <c r="S12" s="35">
        <v>1.1000000000000001</v>
      </c>
      <c r="T12" s="35">
        <v>1.5</v>
      </c>
      <c r="U12" s="35">
        <v>237.13</v>
      </c>
      <c r="V12" s="35">
        <v>105.02</v>
      </c>
      <c r="W12" s="35">
        <v>136.86000000000001</v>
      </c>
      <c r="X12" s="35">
        <v>19.829999999999998</v>
      </c>
      <c r="Y12" s="35">
        <v>186.62</v>
      </c>
      <c r="Z12" s="35">
        <v>0.52</v>
      </c>
      <c r="AA12" s="35">
        <v>34.5</v>
      </c>
      <c r="AB12" s="35">
        <v>24.32</v>
      </c>
      <c r="AC12" s="35">
        <v>62.58</v>
      </c>
      <c r="AD12" s="35">
        <v>1.21</v>
      </c>
      <c r="AE12" s="35">
        <v>0.04</v>
      </c>
      <c r="AF12" s="35">
        <v>0.21</v>
      </c>
      <c r="AG12" s="35">
        <v>0.37</v>
      </c>
      <c r="AH12" s="35">
        <v>3.91</v>
      </c>
      <c r="AI12" s="35">
        <v>0.18</v>
      </c>
      <c r="AJ12" s="35">
        <v>0</v>
      </c>
      <c r="AK12" s="35">
        <v>797.72</v>
      </c>
      <c r="AL12" s="35">
        <v>656.9</v>
      </c>
      <c r="AM12" s="35">
        <v>1224.77</v>
      </c>
      <c r="AN12" s="35">
        <v>944.81</v>
      </c>
      <c r="AO12" s="35">
        <v>364.41</v>
      </c>
      <c r="AP12" s="35">
        <v>615.55999999999995</v>
      </c>
      <c r="AQ12" s="35">
        <v>199.9</v>
      </c>
      <c r="AR12" s="35">
        <v>725.64</v>
      </c>
      <c r="AS12" s="35">
        <v>78.61</v>
      </c>
      <c r="AT12" s="35">
        <v>85.12</v>
      </c>
      <c r="AU12" s="35">
        <v>116.52</v>
      </c>
      <c r="AV12" s="35">
        <v>422.86</v>
      </c>
      <c r="AW12" s="35">
        <v>65.13</v>
      </c>
      <c r="AX12" s="35">
        <v>376.07</v>
      </c>
      <c r="AY12" s="35">
        <v>0.53</v>
      </c>
      <c r="AZ12" s="35">
        <v>108.02</v>
      </c>
      <c r="BA12" s="35">
        <v>93.22</v>
      </c>
      <c r="BB12" s="35">
        <v>793.37</v>
      </c>
      <c r="BC12" s="35">
        <v>90.54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0.12</v>
      </c>
      <c r="BL12" s="35">
        <v>0</v>
      </c>
      <c r="BM12" s="35">
        <v>7.0000000000000007E-2</v>
      </c>
      <c r="BN12" s="35">
        <v>0.01</v>
      </c>
      <c r="BO12" s="35">
        <v>0.01</v>
      </c>
      <c r="BP12" s="35">
        <v>0</v>
      </c>
      <c r="BQ12" s="35">
        <v>0</v>
      </c>
      <c r="BR12" s="35">
        <v>0</v>
      </c>
      <c r="BS12" s="35">
        <v>0.42</v>
      </c>
      <c r="BT12" s="35">
        <v>0</v>
      </c>
      <c r="BU12" s="35">
        <v>0</v>
      </c>
      <c r="BV12" s="35">
        <v>1.22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67.05</v>
      </c>
      <c r="CC12" s="34">
        <v>47.722571000000002</v>
      </c>
      <c r="CE12" s="32">
        <v>38.549999999999997</v>
      </c>
      <c r="CG12" s="32">
        <v>32.85</v>
      </c>
      <c r="CH12" s="32">
        <v>20.6</v>
      </c>
      <c r="CI12" s="32">
        <v>26.72</v>
      </c>
      <c r="CJ12" s="32">
        <v>835.04</v>
      </c>
      <c r="CK12" s="32">
        <v>585.30999999999995</v>
      </c>
      <c r="CL12" s="32">
        <v>710.17</v>
      </c>
      <c r="CM12" s="32">
        <v>17.52</v>
      </c>
      <c r="CN12" s="32">
        <v>13.04</v>
      </c>
      <c r="CO12" s="32">
        <v>15.38</v>
      </c>
      <c r="CP12" s="32">
        <v>8</v>
      </c>
      <c r="CQ12" s="32">
        <v>0.5</v>
      </c>
      <c r="CR12" s="32">
        <v>28.92277</v>
      </c>
    </row>
    <row r="13" spans="1:96" s="32" customFormat="1">
      <c r="A13" s="32" t="str">
        <f>"1/12"</f>
        <v>1/12</v>
      </c>
      <c r="B13" s="33" t="s">
        <v>95</v>
      </c>
      <c r="C13" s="34" t="str">
        <f>"30"</f>
        <v>30</v>
      </c>
      <c r="D13" s="34">
        <v>2.16</v>
      </c>
      <c r="E13" s="34">
        <v>2.16</v>
      </c>
      <c r="F13" s="34">
        <v>2.5499999999999998</v>
      </c>
      <c r="G13" s="34">
        <v>0</v>
      </c>
      <c r="H13" s="34">
        <v>16.649999999999999</v>
      </c>
      <c r="I13" s="34">
        <v>95.219999999999985</v>
      </c>
      <c r="J13" s="35">
        <v>1.56</v>
      </c>
      <c r="K13" s="35">
        <v>0</v>
      </c>
      <c r="L13" s="35">
        <v>0</v>
      </c>
      <c r="M13" s="35">
        <v>0</v>
      </c>
      <c r="N13" s="35">
        <v>16.649999999999999</v>
      </c>
      <c r="O13" s="35">
        <v>0</v>
      </c>
      <c r="P13" s="35">
        <v>0</v>
      </c>
      <c r="Q13" s="35">
        <v>0</v>
      </c>
      <c r="R13" s="35">
        <v>0</v>
      </c>
      <c r="S13" s="35">
        <v>0.12</v>
      </c>
      <c r="T13" s="35">
        <v>0.54</v>
      </c>
      <c r="U13" s="35">
        <v>39</v>
      </c>
      <c r="V13" s="35">
        <v>109.5</v>
      </c>
      <c r="W13" s="35">
        <v>92.1</v>
      </c>
      <c r="X13" s="35">
        <v>10.199999999999999</v>
      </c>
      <c r="Y13" s="35">
        <v>65.7</v>
      </c>
      <c r="Z13" s="35">
        <v>0.06</v>
      </c>
      <c r="AA13" s="35">
        <v>12.6</v>
      </c>
      <c r="AB13" s="35">
        <v>9</v>
      </c>
      <c r="AC13" s="35">
        <v>14.1</v>
      </c>
      <c r="AD13" s="35">
        <v>0.06</v>
      </c>
      <c r="AE13" s="35">
        <v>0.02</v>
      </c>
      <c r="AF13" s="35">
        <v>0.11</v>
      </c>
      <c r="AG13" s="35">
        <v>0.06</v>
      </c>
      <c r="AH13" s="35">
        <v>0.54</v>
      </c>
      <c r="AI13" s="35">
        <v>0.3</v>
      </c>
      <c r="AJ13" s="35">
        <v>0</v>
      </c>
      <c r="AK13" s="35">
        <v>135.9</v>
      </c>
      <c r="AL13" s="35">
        <v>125.4</v>
      </c>
      <c r="AM13" s="35">
        <v>161.4</v>
      </c>
      <c r="AN13" s="35">
        <v>162</v>
      </c>
      <c r="AO13" s="35">
        <v>49.5</v>
      </c>
      <c r="AP13" s="35">
        <v>91.2</v>
      </c>
      <c r="AQ13" s="35">
        <v>28.5</v>
      </c>
      <c r="AR13" s="35">
        <v>96</v>
      </c>
      <c r="AS13" s="35">
        <v>70.8</v>
      </c>
      <c r="AT13" s="35">
        <v>72</v>
      </c>
      <c r="AU13" s="35">
        <v>159</v>
      </c>
      <c r="AV13" s="35">
        <v>51</v>
      </c>
      <c r="AW13" s="35">
        <v>42</v>
      </c>
      <c r="AX13" s="35">
        <v>477.3</v>
      </c>
      <c r="AY13" s="35">
        <v>0</v>
      </c>
      <c r="AZ13" s="35">
        <v>234</v>
      </c>
      <c r="BA13" s="35">
        <v>125.4</v>
      </c>
      <c r="BB13" s="35">
        <v>101.4</v>
      </c>
      <c r="BC13" s="35">
        <v>20.7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0.74</v>
      </c>
      <c r="BT13" s="35">
        <v>0</v>
      </c>
      <c r="BU13" s="35">
        <v>0</v>
      </c>
      <c r="BV13" s="35">
        <v>0.05</v>
      </c>
      <c r="BW13" s="35">
        <v>0.02</v>
      </c>
      <c r="BX13" s="35">
        <v>0.02</v>
      </c>
      <c r="BY13" s="35">
        <v>0</v>
      </c>
      <c r="BZ13" s="35">
        <v>0</v>
      </c>
      <c r="CA13" s="35">
        <v>0</v>
      </c>
      <c r="CB13" s="35">
        <v>7.98</v>
      </c>
      <c r="CC13" s="34">
        <v>9.2386800000000004</v>
      </c>
      <c r="CE13" s="32">
        <v>14.1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7.6989000000000001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1.9022399999999999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1.5851999999999999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1.1286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0.68400000000000005</v>
      </c>
    </row>
    <row r="16" spans="1:96" s="36" customFormat="1" ht="11.4">
      <c r="B16" s="37" t="s">
        <v>98</v>
      </c>
      <c r="C16" s="38"/>
      <c r="D16" s="38">
        <v>24.8</v>
      </c>
      <c r="E16" s="38">
        <v>20.63</v>
      </c>
      <c r="F16" s="38">
        <v>16.3</v>
      </c>
      <c r="G16" s="38">
        <v>2.56</v>
      </c>
      <c r="H16" s="38">
        <v>73.86</v>
      </c>
      <c r="I16" s="38">
        <v>538.42999999999995</v>
      </c>
      <c r="J16" s="39">
        <v>9.51</v>
      </c>
      <c r="K16" s="39">
        <v>1.37</v>
      </c>
      <c r="L16" s="39">
        <v>0</v>
      </c>
      <c r="M16" s="39">
        <v>0</v>
      </c>
      <c r="N16" s="39">
        <v>39.130000000000003</v>
      </c>
      <c r="O16" s="39">
        <v>33.58</v>
      </c>
      <c r="P16" s="39">
        <v>1.1499999999999999</v>
      </c>
      <c r="Q16" s="39">
        <v>0</v>
      </c>
      <c r="R16" s="39">
        <v>0</v>
      </c>
      <c r="S16" s="39">
        <v>1.28</v>
      </c>
      <c r="T16" s="39">
        <v>3.8</v>
      </c>
      <c r="U16" s="39">
        <v>539.66</v>
      </c>
      <c r="V16" s="39">
        <v>320.18</v>
      </c>
      <c r="W16" s="39">
        <v>299.39</v>
      </c>
      <c r="X16" s="39">
        <v>41.21</v>
      </c>
      <c r="Y16" s="39">
        <v>318.22000000000003</v>
      </c>
      <c r="Z16" s="39">
        <v>0.89</v>
      </c>
      <c r="AA16" s="39">
        <v>61.5</v>
      </c>
      <c r="AB16" s="39">
        <v>45.32</v>
      </c>
      <c r="AC16" s="39">
        <v>103.38</v>
      </c>
      <c r="AD16" s="39">
        <v>1.66</v>
      </c>
      <c r="AE16" s="39">
        <v>0.1</v>
      </c>
      <c r="AF16" s="39">
        <v>0.41</v>
      </c>
      <c r="AG16" s="39">
        <v>0.71</v>
      </c>
      <c r="AH16" s="39">
        <v>5.66</v>
      </c>
      <c r="AI16" s="39">
        <v>0.8</v>
      </c>
      <c r="AJ16" s="39">
        <v>0</v>
      </c>
      <c r="AK16" s="39">
        <v>1233.06</v>
      </c>
      <c r="AL16" s="39">
        <v>1075.48</v>
      </c>
      <c r="AM16" s="39">
        <v>1879.4</v>
      </c>
      <c r="AN16" s="39">
        <v>1341.45</v>
      </c>
      <c r="AO16" s="39">
        <v>521.11</v>
      </c>
      <c r="AP16" s="39">
        <v>912.5</v>
      </c>
      <c r="AQ16" s="39">
        <v>301.39</v>
      </c>
      <c r="AR16" s="39">
        <v>1135.57</v>
      </c>
      <c r="AS16" s="39">
        <v>294.45999999999998</v>
      </c>
      <c r="AT16" s="39">
        <v>357.85</v>
      </c>
      <c r="AU16" s="39">
        <v>440.37</v>
      </c>
      <c r="AV16" s="39">
        <v>562.94000000000005</v>
      </c>
      <c r="AW16" s="39">
        <v>262.19</v>
      </c>
      <c r="AX16" s="39">
        <v>2181.6799999999998</v>
      </c>
      <c r="AY16" s="39">
        <v>0.53</v>
      </c>
      <c r="AZ16" s="39">
        <v>774.27</v>
      </c>
      <c r="BA16" s="39">
        <v>425.06</v>
      </c>
      <c r="BB16" s="39">
        <v>1117.28</v>
      </c>
      <c r="BC16" s="39">
        <v>220.71</v>
      </c>
      <c r="BD16" s="39">
        <v>7.0000000000000007E-2</v>
      </c>
      <c r="BE16" s="39">
        <v>0.03</v>
      </c>
      <c r="BF16" s="39">
        <v>0.02</v>
      </c>
      <c r="BG16" s="39">
        <v>0.04</v>
      </c>
      <c r="BH16" s="39">
        <v>0.05</v>
      </c>
      <c r="BI16" s="39">
        <v>0.21</v>
      </c>
      <c r="BJ16" s="39">
        <v>0</v>
      </c>
      <c r="BK16" s="39">
        <v>0.73</v>
      </c>
      <c r="BL16" s="39">
        <v>0</v>
      </c>
      <c r="BM16" s="39">
        <v>0.26</v>
      </c>
      <c r="BN16" s="39">
        <v>0.01</v>
      </c>
      <c r="BO16" s="39">
        <v>0.01</v>
      </c>
      <c r="BP16" s="39">
        <v>0</v>
      </c>
      <c r="BQ16" s="39">
        <v>0.04</v>
      </c>
      <c r="BR16" s="39">
        <v>0.06</v>
      </c>
      <c r="BS16" s="39">
        <v>1.66</v>
      </c>
      <c r="BT16" s="39">
        <v>0</v>
      </c>
      <c r="BU16" s="39">
        <v>0</v>
      </c>
      <c r="BV16" s="39">
        <v>1.38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421.97</v>
      </c>
      <c r="CC16" s="38">
        <f>SUM($CC$10:$CC$15)</f>
        <v>75.283059000000009</v>
      </c>
      <c r="CD16" s="36">
        <f>$I$16/$I$49*100</f>
        <v>16.100749671812995</v>
      </c>
      <c r="CE16" s="36">
        <v>69.05</v>
      </c>
      <c r="CG16" s="36">
        <v>61.72</v>
      </c>
      <c r="CH16" s="36">
        <v>36.229999999999997</v>
      </c>
      <c r="CI16" s="36">
        <v>48.98</v>
      </c>
      <c r="CJ16" s="36">
        <v>3343.08</v>
      </c>
      <c r="CK16" s="36">
        <v>1492.35</v>
      </c>
      <c r="CL16" s="36">
        <v>2417.7199999999998</v>
      </c>
      <c r="CM16" s="36">
        <v>51.35</v>
      </c>
      <c r="CN16" s="36">
        <v>35.33</v>
      </c>
      <c r="CO16" s="36">
        <v>43.44</v>
      </c>
      <c r="CP16" s="36">
        <v>17.75</v>
      </c>
      <c r="CQ16" s="36">
        <v>1.1000000000000001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11.60928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9.6744000000000003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9.3431709999999999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5.662528</v>
      </c>
    </row>
    <row r="20" spans="1:96" s="32" customFormat="1">
      <c r="A20" s="32" t="str">
        <f>"4/90"</f>
        <v>4/90</v>
      </c>
      <c r="B20" s="33" t="s">
        <v>102</v>
      </c>
      <c r="C20" s="34" t="str">
        <f>"220"</f>
        <v>220</v>
      </c>
      <c r="D20" s="34">
        <v>17.3</v>
      </c>
      <c r="E20" s="34">
        <v>13.72</v>
      </c>
      <c r="F20" s="34">
        <v>15.41</v>
      </c>
      <c r="G20" s="34">
        <v>3.85</v>
      </c>
      <c r="H20" s="34">
        <v>42.16</v>
      </c>
      <c r="I20" s="34">
        <v>375.30899111538417</v>
      </c>
      <c r="J20" s="35">
        <v>4.41</v>
      </c>
      <c r="K20" s="35">
        <v>2.98</v>
      </c>
      <c r="L20" s="35">
        <v>0</v>
      </c>
      <c r="M20" s="35">
        <v>0</v>
      </c>
      <c r="N20" s="35">
        <v>2.57</v>
      </c>
      <c r="O20" s="35">
        <v>37.25</v>
      </c>
      <c r="P20" s="35">
        <v>2.34</v>
      </c>
      <c r="Q20" s="35">
        <v>0</v>
      </c>
      <c r="R20" s="35">
        <v>0</v>
      </c>
      <c r="S20" s="35">
        <v>7.0000000000000007E-2</v>
      </c>
      <c r="T20" s="35">
        <v>2.2000000000000002</v>
      </c>
      <c r="U20" s="35">
        <v>245.49</v>
      </c>
      <c r="V20" s="35">
        <v>148.35</v>
      </c>
      <c r="W20" s="35">
        <v>23.52</v>
      </c>
      <c r="X20" s="35">
        <v>36.43</v>
      </c>
      <c r="Y20" s="35">
        <v>162.69999999999999</v>
      </c>
      <c r="Z20" s="35">
        <v>1.68</v>
      </c>
      <c r="AA20" s="35">
        <v>29.32</v>
      </c>
      <c r="AB20" s="35">
        <v>1803.58</v>
      </c>
      <c r="AC20" s="35">
        <v>359.51</v>
      </c>
      <c r="AD20" s="35">
        <v>2.73</v>
      </c>
      <c r="AE20" s="35">
        <v>0.06</v>
      </c>
      <c r="AF20" s="35">
        <v>0.1</v>
      </c>
      <c r="AG20" s="35">
        <v>5.96</v>
      </c>
      <c r="AH20" s="35">
        <v>12.39</v>
      </c>
      <c r="AI20" s="35">
        <v>1.1299999999999999</v>
      </c>
      <c r="AJ20" s="35">
        <v>0</v>
      </c>
      <c r="AK20" s="35">
        <v>970.74</v>
      </c>
      <c r="AL20" s="35">
        <v>998.44</v>
      </c>
      <c r="AM20" s="35">
        <v>1512.09</v>
      </c>
      <c r="AN20" s="35">
        <v>1613.56</v>
      </c>
      <c r="AO20" s="35">
        <v>447.15</v>
      </c>
      <c r="AP20" s="35">
        <v>820.23</v>
      </c>
      <c r="AQ20" s="35">
        <v>47.02</v>
      </c>
      <c r="AR20" s="35">
        <v>876.8</v>
      </c>
      <c r="AS20" s="35">
        <v>185.62</v>
      </c>
      <c r="AT20" s="35">
        <v>239.81</v>
      </c>
      <c r="AU20" s="35">
        <v>266.24</v>
      </c>
      <c r="AV20" s="35">
        <v>454.7</v>
      </c>
      <c r="AW20" s="35">
        <v>150.91</v>
      </c>
      <c r="AX20" s="35">
        <v>582.9</v>
      </c>
      <c r="AY20" s="35">
        <v>0</v>
      </c>
      <c r="AZ20" s="35">
        <v>155.63</v>
      </c>
      <c r="BA20" s="35">
        <v>156.04</v>
      </c>
      <c r="BB20" s="35">
        <v>618.91</v>
      </c>
      <c r="BC20" s="35">
        <v>233.43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0.16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0.94</v>
      </c>
      <c r="BT20" s="35">
        <v>0</v>
      </c>
      <c r="BU20" s="35">
        <v>0</v>
      </c>
      <c r="BV20" s="35">
        <v>2.11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191.22</v>
      </c>
      <c r="CC20" s="34">
        <v>60.537813</v>
      </c>
      <c r="CE20" s="32">
        <v>329.92</v>
      </c>
      <c r="CG20" s="32">
        <v>22.2</v>
      </c>
      <c r="CH20" s="32">
        <v>12.35</v>
      </c>
      <c r="CI20" s="32">
        <v>17.28</v>
      </c>
      <c r="CJ20" s="32">
        <v>1292.8599999999999</v>
      </c>
      <c r="CK20" s="32">
        <v>597.53</v>
      </c>
      <c r="CL20" s="32">
        <v>945.2</v>
      </c>
      <c r="CM20" s="32">
        <v>17.04</v>
      </c>
      <c r="CN20" s="32">
        <v>9.02</v>
      </c>
      <c r="CO20" s="32">
        <v>13.03</v>
      </c>
      <c r="CP20" s="32">
        <v>0</v>
      </c>
      <c r="CQ20" s="32">
        <v>0.88</v>
      </c>
      <c r="CR20" s="32">
        <v>36.689584000000004</v>
      </c>
    </row>
    <row r="21" spans="1:96" s="32" customFormat="1">
      <c r="A21" s="32" t="str">
        <f>"2"</f>
        <v>2</v>
      </c>
      <c r="B21" s="33" t="s">
        <v>96</v>
      </c>
      <c r="C21" s="34" t="str">
        <f>"25,4"</f>
        <v>25,4</v>
      </c>
      <c r="D21" s="34">
        <v>1.68</v>
      </c>
      <c r="E21" s="34">
        <v>0</v>
      </c>
      <c r="F21" s="34">
        <v>0.17</v>
      </c>
      <c r="G21" s="34">
        <v>0.17</v>
      </c>
      <c r="H21" s="34">
        <v>11.91</v>
      </c>
      <c r="I21" s="34">
        <v>56.870853999999994</v>
      </c>
      <c r="J21" s="35">
        <v>0</v>
      </c>
      <c r="K21" s="35">
        <v>0</v>
      </c>
      <c r="L21" s="35">
        <v>0</v>
      </c>
      <c r="M21" s="35">
        <v>0</v>
      </c>
      <c r="N21" s="35">
        <v>0.28000000000000003</v>
      </c>
      <c r="O21" s="35">
        <v>11.58</v>
      </c>
      <c r="P21" s="35">
        <v>0.05</v>
      </c>
      <c r="Q21" s="35">
        <v>0</v>
      </c>
      <c r="R21" s="35">
        <v>0</v>
      </c>
      <c r="S21" s="35">
        <v>0</v>
      </c>
      <c r="T21" s="35">
        <v>0.46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81.099999999999994</v>
      </c>
      <c r="AL21" s="35">
        <v>84.41</v>
      </c>
      <c r="AM21" s="35">
        <v>129.27000000000001</v>
      </c>
      <c r="AN21" s="35">
        <v>42.87</v>
      </c>
      <c r="AO21" s="35">
        <v>25.41</v>
      </c>
      <c r="AP21" s="35">
        <v>50.83</v>
      </c>
      <c r="AQ21" s="35">
        <v>19.23</v>
      </c>
      <c r="AR21" s="35">
        <v>91.93</v>
      </c>
      <c r="AS21" s="35">
        <v>57.01</v>
      </c>
      <c r="AT21" s="35">
        <v>79.55</v>
      </c>
      <c r="AU21" s="35">
        <v>65.63</v>
      </c>
      <c r="AV21" s="35">
        <v>34.47</v>
      </c>
      <c r="AW21" s="35">
        <v>60.99</v>
      </c>
      <c r="AX21" s="35">
        <v>510.02</v>
      </c>
      <c r="AY21" s="35">
        <v>0</v>
      </c>
      <c r="AZ21" s="35">
        <v>166.18</v>
      </c>
      <c r="BA21" s="35">
        <v>72.260000000000005</v>
      </c>
      <c r="BB21" s="35">
        <v>47.95</v>
      </c>
      <c r="BC21" s="35">
        <v>38.01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7.0000000000000007E-2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9.93</v>
      </c>
      <c r="CC21" s="34">
        <v>1.610563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1.342136</v>
      </c>
    </row>
    <row r="22" spans="1:96" s="32" customFormat="1">
      <c r="A22" s="32" t="str">
        <f>"3"</f>
        <v>3</v>
      </c>
      <c r="B22" s="33" t="s">
        <v>103</v>
      </c>
      <c r="C22" s="34" t="str">
        <f>"25"</f>
        <v>25</v>
      </c>
      <c r="D22" s="34">
        <v>1.65</v>
      </c>
      <c r="E22" s="34">
        <v>0</v>
      </c>
      <c r="F22" s="34">
        <v>0.3</v>
      </c>
      <c r="G22" s="34">
        <v>0.3</v>
      </c>
      <c r="H22" s="34">
        <v>10.43</v>
      </c>
      <c r="I22" s="34">
        <v>48.344999999999999</v>
      </c>
      <c r="J22" s="35">
        <v>0.05</v>
      </c>
      <c r="K22" s="35">
        <v>0</v>
      </c>
      <c r="L22" s="35">
        <v>0</v>
      </c>
      <c r="M22" s="35">
        <v>0</v>
      </c>
      <c r="N22" s="35">
        <v>0.3</v>
      </c>
      <c r="O22" s="35">
        <v>8.0500000000000007</v>
      </c>
      <c r="P22" s="35">
        <v>2.08</v>
      </c>
      <c r="Q22" s="35">
        <v>0</v>
      </c>
      <c r="R22" s="35">
        <v>0</v>
      </c>
      <c r="S22" s="35">
        <v>0.25</v>
      </c>
      <c r="T22" s="35">
        <v>0.63</v>
      </c>
      <c r="U22" s="35">
        <v>152.5</v>
      </c>
      <c r="V22" s="35">
        <v>61.25</v>
      </c>
      <c r="W22" s="35">
        <v>8.75</v>
      </c>
      <c r="X22" s="35">
        <v>11.75</v>
      </c>
      <c r="Y22" s="35">
        <v>39.5</v>
      </c>
      <c r="Z22" s="35">
        <v>0.98</v>
      </c>
      <c r="AA22" s="35">
        <v>0</v>
      </c>
      <c r="AB22" s="35">
        <v>1.25</v>
      </c>
      <c r="AC22" s="35">
        <v>0.25</v>
      </c>
      <c r="AD22" s="35">
        <v>0.35</v>
      </c>
      <c r="AE22" s="35">
        <v>0.05</v>
      </c>
      <c r="AF22" s="35">
        <v>0.02</v>
      </c>
      <c r="AG22" s="35">
        <v>0.18</v>
      </c>
      <c r="AH22" s="35">
        <v>0.5</v>
      </c>
      <c r="AI22" s="35">
        <v>0</v>
      </c>
      <c r="AJ22" s="35">
        <v>0</v>
      </c>
      <c r="AK22" s="35">
        <v>80.5</v>
      </c>
      <c r="AL22" s="35">
        <v>62</v>
      </c>
      <c r="AM22" s="35">
        <v>106.75</v>
      </c>
      <c r="AN22" s="35">
        <v>55.75</v>
      </c>
      <c r="AO22" s="35">
        <v>23.25</v>
      </c>
      <c r="AP22" s="35">
        <v>49.5</v>
      </c>
      <c r="AQ22" s="35">
        <v>20</v>
      </c>
      <c r="AR22" s="35">
        <v>92.75</v>
      </c>
      <c r="AS22" s="35">
        <v>74.25</v>
      </c>
      <c r="AT22" s="35">
        <v>72.75</v>
      </c>
      <c r="AU22" s="35">
        <v>116</v>
      </c>
      <c r="AV22" s="35">
        <v>31</v>
      </c>
      <c r="AW22" s="35">
        <v>77.5</v>
      </c>
      <c r="AX22" s="35">
        <v>382.25</v>
      </c>
      <c r="AY22" s="35">
        <v>0</v>
      </c>
      <c r="AZ22" s="35">
        <v>131.5</v>
      </c>
      <c r="BA22" s="35">
        <v>72.75</v>
      </c>
      <c r="BB22" s="35">
        <v>45</v>
      </c>
      <c r="BC22" s="35">
        <v>32.5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11.75</v>
      </c>
      <c r="CC22" s="34">
        <v>1.635</v>
      </c>
      <c r="CE22" s="32">
        <v>0.21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1.3625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4.7519999999999998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25.29</v>
      </c>
      <c r="E24" s="38">
        <v>13.72</v>
      </c>
      <c r="F24" s="38">
        <v>22.59</v>
      </c>
      <c r="G24" s="38">
        <v>6.51</v>
      </c>
      <c r="H24" s="38">
        <v>107.07</v>
      </c>
      <c r="I24" s="38">
        <v>717.03</v>
      </c>
      <c r="J24" s="39">
        <v>5.3</v>
      </c>
      <c r="K24" s="39">
        <v>4.0199999999999996</v>
      </c>
      <c r="L24" s="39">
        <v>0</v>
      </c>
      <c r="M24" s="39">
        <v>0</v>
      </c>
      <c r="N24" s="39">
        <v>23.4</v>
      </c>
      <c r="O24" s="39">
        <v>73.06</v>
      </c>
      <c r="P24" s="39">
        <v>10.61</v>
      </c>
      <c r="Q24" s="39">
        <v>0</v>
      </c>
      <c r="R24" s="39">
        <v>0</v>
      </c>
      <c r="S24" s="39">
        <v>0.96</v>
      </c>
      <c r="T24" s="39">
        <v>6.92</v>
      </c>
      <c r="U24" s="39">
        <v>1133.33</v>
      </c>
      <c r="V24" s="39">
        <v>1074.18</v>
      </c>
      <c r="W24" s="39">
        <v>99.74</v>
      </c>
      <c r="X24" s="39">
        <v>94.3</v>
      </c>
      <c r="Y24" s="39">
        <v>296.43</v>
      </c>
      <c r="Z24" s="39">
        <v>4.46</v>
      </c>
      <c r="AA24" s="39">
        <v>29.32</v>
      </c>
      <c r="AB24" s="39">
        <v>3923.31</v>
      </c>
      <c r="AC24" s="39">
        <v>761.84</v>
      </c>
      <c r="AD24" s="39">
        <v>7.03</v>
      </c>
      <c r="AE24" s="39">
        <v>0.21</v>
      </c>
      <c r="AF24" s="39">
        <v>0.22</v>
      </c>
      <c r="AG24" s="39">
        <v>7.65</v>
      </c>
      <c r="AH24" s="39">
        <v>15.52</v>
      </c>
      <c r="AI24" s="39">
        <v>8.02</v>
      </c>
      <c r="AJ24" s="39">
        <v>0</v>
      </c>
      <c r="AK24" s="39">
        <v>1204.98</v>
      </c>
      <c r="AL24" s="39">
        <v>1220.24</v>
      </c>
      <c r="AM24" s="39">
        <v>1873.64</v>
      </c>
      <c r="AN24" s="39">
        <v>1777.86</v>
      </c>
      <c r="AO24" s="39">
        <v>520.01</v>
      </c>
      <c r="AP24" s="39">
        <v>981.72</v>
      </c>
      <c r="AQ24" s="39">
        <v>109.61</v>
      </c>
      <c r="AR24" s="39">
        <v>1145.22</v>
      </c>
      <c r="AS24" s="39">
        <v>391.73</v>
      </c>
      <c r="AT24" s="39">
        <v>530.36</v>
      </c>
      <c r="AU24" s="39">
        <v>538.69000000000005</v>
      </c>
      <c r="AV24" s="39">
        <v>552.47</v>
      </c>
      <c r="AW24" s="39">
        <v>355.43</v>
      </c>
      <c r="AX24" s="39">
        <v>1976.93</v>
      </c>
      <c r="AY24" s="39">
        <v>0</v>
      </c>
      <c r="AZ24" s="39">
        <v>585.66999999999996</v>
      </c>
      <c r="BA24" s="39">
        <v>377.3</v>
      </c>
      <c r="BB24" s="39">
        <v>759.18</v>
      </c>
      <c r="BC24" s="39">
        <v>335.48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0.5</v>
      </c>
      <c r="BL24" s="39">
        <v>0</v>
      </c>
      <c r="BM24" s="39">
        <v>0.23</v>
      </c>
      <c r="BN24" s="39">
        <v>0.02</v>
      </c>
      <c r="BO24" s="39">
        <v>0.04</v>
      </c>
      <c r="BP24" s="39">
        <v>0</v>
      </c>
      <c r="BQ24" s="39">
        <v>0</v>
      </c>
      <c r="BR24" s="39">
        <v>0.01</v>
      </c>
      <c r="BS24" s="39">
        <v>1.46</v>
      </c>
      <c r="BT24" s="39">
        <v>0</v>
      </c>
      <c r="BU24" s="39">
        <v>0</v>
      </c>
      <c r="BV24" s="39">
        <v>3.32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681.95</v>
      </c>
      <c r="CC24" s="38">
        <f>SUM($CC$17:$CC$23)</f>
        <v>89.487826999999996</v>
      </c>
      <c r="CD24" s="36">
        <f>$I$24/$I$49*100</f>
        <v>21.441451139758321</v>
      </c>
      <c r="CE24" s="36">
        <v>683.2</v>
      </c>
      <c r="CG24" s="36">
        <v>66.67</v>
      </c>
      <c r="CH24" s="36">
        <v>40.78</v>
      </c>
      <c r="CI24" s="36">
        <v>53.72</v>
      </c>
      <c r="CJ24" s="36">
        <v>3813.6</v>
      </c>
      <c r="CK24" s="36">
        <v>1735.26</v>
      </c>
      <c r="CL24" s="36">
        <v>2774.43</v>
      </c>
      <c r="CM24" s="36">
        <v>84.26</v>
      </c>
      <c r="CN24" s="36">
        <v>49.5</v>
      </c>
      <c r="CO24" s="36">
        <v>66.88</v>
      </c>
      <c r="CP24" s="36">
        <v>5</v>
      </c>
      <c r="CQ24" s="36">
        <v>1.68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"14"</f>
        <v>14</v>
      </c>
      <c r="B26" s="33" t="s">
        <v>107</v>
      </c>
      <c r="C26" s="34" t="str">
        <f>"160"</f>
        <v>160</v>
      </c>
      <c r="D26" s="34">
        <v>4.32</v>
      </c>
      <c r="E26" s="34">
        <v>0</v>
      </c>
      <c r="F26" s="34">
        <v>4</v>
      </c>
      <c r="G26" s="34">
        <v>0</v>
      </c>
      <c r="H26" s="34">
        <v>25.92</v>
      </c>
      <c r="I26" s="34">
        <v>144.096</v>
      </c>
      <c r="J26" s="35">
        <v>1.1200000000000001</v>
      </c>
      <c r="K26" s="35">
        <v>0</v>
      </c>
      <c r="L26" s="35">
        <v>0</v>
      </c>
      <c r="M26" s="35">
        <v>0</v>
      </c>
      <c r="N26" s="35">
        <v>19.52</v>
      </c>
      <c r="O26" s="35">
        <v>0</v>
      </c>
      <c r="P26" s="35">
        <v>6.4</v>
      </c>
      <c r="Q26" s="35">
        <v>0</v>
      </c>
      <c r="R26" s="35">
        <v>0</v>
      </c>
      <c r="S26" s="35">
        <v>1.28</v>
      </c>
      <c r="T26" s="35">
        <v>1.1200000000000001</v>
      </c>
      <c r="U26" s="35">
        <v>72</v>
      </c>
      <c r="V26" s="35">
        <v>196.8</v>
      </c>
      <c r="W26" s="35">
        <v>174.4</v>
      </c>
      <c r="X26" s="35">
        <v>20.8</v>
      </c>
      <c r="Y26" s="35">
        <v>136</v>
      </c>
      <c r="Z26" s="35">
        <v>0.16</v>
      </c>
      <c r="AA26" s="35">
        <v>0</v>
      </c>
      <c r="AB26" s="35">
        <v>0</v>
      </c>
      <c r="AC26" s="35">
        <v>0</v>
      </c>
      <c r="AD26" s="35">
        <v>0</v>
      </c>
      <c r="AE26" s="35">
        <v>0.05</v>
      </c>
      <c r="AF26" s="35">
        <v>0.21</v>
      </c>
      <c r="AG26" s="35">
        <v>0.16</v>
      </c>
      <c r="AH26" s="35">
        <v>1.44</v>
      </c>
      <c r="AI26" s="35">
        <v>2.56</v>
      </c>
      <c r="AJ26" s="35">
        <v>0</v>
      </c>
      <c r="AK26" s="35">
        <v>3488</v>
      </c>
      <c r="AL26" s="35">
        <v>3552</v>
      </c>
      <c r="AM26" s="35">
        <v>6112</v>
      </c>
      <c r="AN26" s="35">
        <v>4896</v>
      </c>
      <c r="AO26" s="35">
        <v>1088</v>
      </c>
      <c r="AP26" s="35">
        <v>3232</v>
      </c>
      <c r="AQ26" s="35">
        <v>960</v>
      </c>
      <c r="AR26" s="35">
        <v>2752</v>
      </c>
      <c r="AS26" s="35">
        <v>2944</v>
      </c>
      <c r="AT26" s="35">
        <v>3168</v>
      </c>
      <c r="AU26" s="35">
        <v>7136</v>
      </c>
      <c r="AV26" s="35">
        <v>1472</v>
      </c>
      <c r="AW26" s="35">
        <v>1920</v>
      </c>
      <c r="AX26" s="35">
        <v>7616</v>
      </c>
      <c r="AY26" s="35">
        <v>0</v>
      </c>
      <c r="AZ26" s="35">
        <v>3392</v>
      </c>
      <c r="BA26" s="35">
        <v>3968</v>
      </c>
      <c r="BB26" s="35">
        <v>2144</v>
      </c>
      <c r="BC26" s="35">
        <v>1216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132.16</v>
      </c>
      <c r="CC26" s="34">
        <v>21.018239999999999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17.5152</v>
      </c>
    </row>
    <row r="27" spans="1:96" s="28" customFormat="1">
      <c r="A27" s="28" t="str">
        <f>"11/3"</f>
        <v>11/3</v>
      </c>
      <c r="B27" s="29" t="s">
        <v>108</v>
      </c>
      <c r="C27" s="30" t="str">
        <f>"30"</f>
        <v>30</v>
      </c>
      <c r="D27" s="30">
        <v>4.2</v>
      </c>
      <c r="E27" s="30">
        <v>0</v>
      </c>
      <c r="F27" s="30">
        <v>4.05</v>
      </c>
      <c r="G27" s="30">
        <v>0</v>
      </c>
      <c r="H27" s="30">
        <v>27.51</v>
      </c>
      <c r="I27" s="30">
        <v>161.56799999999998</v>
      </c>
      <c r="J27" s="31">
        <v>0.63</v>
      </c>
      <c r="K27" s="31">
        <v>0</v>
      </c>
      <c r="L27" s="31">
        <v>0</v>
      </c>
      <c r="M27" s="31">
        <v>0</v>
      </c>
      <c r="N27" s="31">
        <v>11.58</v>
      </c>
      <c r="O27" s="31">
        <v>15.24</v>
      </c>
      <c r="P27" s="31">
        <v>0.69</v>
      </c>
      <c r="Q27" s="31">
        <v>0</v>
      </c>
      <c r="R27" s="31">
        <v>0</v>
      </c>
      <c r="S27" s="31">
        <v>0.15</v>
      </c>
      <c r="T27" s="31">
        <v>0.3</v>
      </c>
      <c r="U27" s="31">
        <v>99</v>
      </c>
      <c r="V27" s="31">
        <v>33</v>
      </c>
      <c r="W27" s="31">
        <v>8.6999999999999993</v>
      </c>
      <c r="X27" s="31">
        <v>6</v>
      </c>
      <c r="Y27" s="31">
        <v>27</v>
      </c>
      <c r="Z27" s="31">
        <v>0.63</v>
      </c>
      <c r="AA27" s="31">
        <v>3</v>
      </c>
      <c r="AB27" s="31">
        <v>2.4</v>
      </c>
      <c r="AC27" s="31">
        <v>3.3</v>
      </c>
      <c r="AD27" s="31">
        <v>1.05</v>
      </c>
      <c r="AE27" s="31">
        <v>0.02</v>
      </c>
      <c r="AF27" s="31">
        <v>0.02</v>
      </c>
      <c r="AG27" s="31">
        <v>0.21</v>
      </c>
      <c r="AH27" s="31">
        <v>0.56999999999999995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1.35</v>
      </c>
      <c r="CC27" s="30">
        <v>5.22</v>
      </c>
      <c r="CE27" s="28">
        <v>3.4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4.3499999999999996</v>
      </c>
    </row>
    <row r="28" spans="1:96" s="36" customFormat="1" ht="11.4">
      <c r="B28" s="37" t="s">
        <v>109</v>
      </c>
      <c r="C28" s="38"/>
      <c r="D28" s="38">
        <v>8.52</v>
      </c>
      <c r="E28" s="38">
        <v>0</v>
      </c>
      <c r="F28" s="38">
        <v>8.0500000000000007</v>
      </c>
      <c r="G28" s="38">
        <v>0</v>
      </c>
      <c r="H28" s="38">
        <v>53.43</v>
      </c>
      <c r="I28" s="38">
        <v>305.66000000000003</v>
      </c>
      <c r="J28" s="39">
        <v>1.75</v>
      </c>
      <c r="K28" s="39">
        <v>0</v>
      </c>
      <c r="L28" s="39">
        <v>0</v>
      </c>
      <c r="M28" s="39">
        <v>0</v>
      </c>
      <c r="N28" s="39">
        <v>31.1</v>
      </c>
      <c r="O28" s="39">
        <v>15.24</v>
      </c>
      <c r="P28" s="39">
        <v>7.09</v>
      </c>
      <c r="Q28" s="39">
        <v>0</v>
      </c>
      <c r="R28" s="39">
        <v>0</v>
      </c>
      <c r="S28" s="39">
        <v>1.43</v>
      </c>
      <c r="T28" s="39">
        <v>1.42</v>
      </c>
      <c r="U28" s="39">
        <v>171</v>
      </c>
      <c r="V28" s="39">
        <v>229.8</v>
      </c>
      <c r="W28" s="39">
        <v>183.1</v>
      </c>
      <c r="X28" s="39">
        <v>26.8</v>
      </c>
      <c r="Y28" s="39">
        <v>163</v>
      </c>
      <c r="Z28" s="39">
        <v>0.79</v>
      </c>
      <c r="AA28" s="39">
        <v>3</v>
      </c>
      <c r="AB28" s="39">
        <v>2.4</v>
      </c>
      <c r="AC28" s="39">
        <v>3.3</v>
      </c>
      <c r="AD28" s="39">
        <v>1.05</v>
      </c>
      <c r="AE28" s="39">
        <v>7.0000000000000007E-2</v>
      </c>
      <c r="AF28" s="39">
        <v>0.22</v>
      </c>
      <c r="AG28" s="39">
        <v>0.37</v>
      </c>
      <c r="AH28" s="39">
        <v>2.0099999999999998</v>
      </c>
      <c r="AI28" s="39">
        <v>2.56</v>
      </c>
      <c r="AJ28" s="39">
        <v>0</v>
      </c>
      <c r="AK28" s="39">
        <v>3488</v>
      </c>
      <c r="AL28" s="39">
        <v>3552</v>
      </c>
      <c r="AM28" s="39">
        <v>6112</v>
      </c>
      <c r="AN28" s="39">
        <v>4896</v>
      </c>
      <c r="AO28" s="39">
        <v>1088</v>
      </c>
      <c r="AP28" s="39">
        <v>3232</v>
      </c>
      <c r="AQ28" s="39">
        <v>960</v>
      </c>
      <c r="AR28" s="39">
        <v>2752</v>
      </c>
      <c r="AS28" s="39">
        <v>2944</v>
      </c>
      <c r="AT28" s="39">
        <v>3168</v>
      </c>
      <c r="AU28" s="39">
        <v>7136</v>
      </c>
      <c r="AV28" s="39">
        <v>1472</v>
      </c>
      <c r="AW28" s="39">
        <v>1920</v>
      </c>
      <c r="AX28" s="39">
        <v>7616</v>
      </c>
      <c r="AY28" s="39">
        <v>0</v>
      </c>
      <c r="AZ28" s="39">
        <v>3392</v>
      </c>
      <c r="BA28" s="39">
        <v>3968</v>
      </c>
      <c r="BB28" s="39">
        <v>2144</v>
      </c>
      <c r="BC28" s="39">
        <v>1216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133.51</v>
      </c>
      <c r="CC28" s="38">
        <f>SUM($CC$25:$CC$27)</f>
        <v>26.238239999999998</v>
      </c>
      <c r="CD28" s="36">
        <f>$I$28/$I$49*100</f>
        <v>9.1401949086907504</v>
      </c>
      <c r="CE28" s="36">
        <v>3.4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"180"</f>
        <v>180</v>
      </c>
      <c r="D31" s="34">
        <v>4.78</v>
      </c>
      <c r="E31" s="34">
        <v>2.12</v>
      </c>
      <c r="F31" s="34">
        <v>4.58</v>
      </c>
      <c r="G31" s="34">
        <v>0.28999999999999998</v>
      </c>
      <c r="H31" s="34">
        <v>26.52</v>
      </c>
      <c r="I31" s="34">
        <v>165.00784679999998</v>
      </c>
      <c r="J31" s="35">
        <v>3.19</v>
      </c>
      <c r="K31" s="35">
        <v>0.08</v>
      </c>
      <c r="L31" s="35">
        <v>0</v>
      </c>
      <c r="M31" s="35">
        <v>0</v>
      </c>
      <c r="N31" s="35">
        <v>7.63</v>
      </c>
      <c r="O31" s="35">
        <v>17.95</v>
      </c>
      <c r="P31" s="35">
        <v>0.94</v>
      </c>
      <c r="Q31" s="35">
        <v>0</v>
      </c>
      <c r="R31" s="35">
        <v>0</v>
      </c>
      <c r="S31" s="35">
        <v>7.0000000000000007E-2</v>
      </c>
      <c r="T31" s="35">
        <v>1.42</v>
      </c>
      <c r="U31" s="35">
        <v>316.16000000000003</v>
      </c>
      <c r="V31" s="35">
        <v>126.58</v>
      </c>
      <c r="W31" s="35">
        <v>84.31</v>
      </c>
      <c r="X31" s="35">
        <v>13.42</v>
      </c>
      <c r="Y31" s="35">
        <v>79.08</v>
      </c>
      <c r="Z31" s="35">
        <v>0.35</v>
      </c>
      <c r="AA31" s="35">
        <v>17.28</v>
      </c>
      <c r="AB31" s="35">
        <v>14.4</v>
      </c>
      <c r="AC31" s="35">
        <v>32.04</v>
      </c>
      <c r="AD31" s="35">
        <v>0.47</v>
      </c>
      <c r="AE31" s="35">
        <v>0.05</v>
      </c>
      <c r="AF31" s="35">
        <v>0.1</v>
      </c>
      <c r="AG31" s="35">
        <v>0.34</v>
      </c>
      <c r="AH31" s="35">
        <v>1.45</v>
      </c>
      <c r="AI31" s="35">
        <v>0.37</v>
      </c>
      <c r="AJ31" s="35">
        <v>0</v>
      </c>
      <c r="AK31" s="35">
        <v>244.39</v>
      </c>
      <c r="AL31" s="35">
        <v>232.18</v>
      </c>
      <c r="AM31" s="35">
        <v>408.65</v>
      </c>
      <c r="AN31" s="35">
        <v>220.81</v>
      </c>
      <c r="AO31" s="35">
        <v>92.62</v>
      </c>
      <c r="AP31" s="35">
        <v>174.85</v>
      </c>
      <c r="AQ31" s="35">
        <v>60.34</v>
      </c>
      <c r="AR31" s="35">
        <v>246.42</v>
      </c>
      <c r="AS31" s="35">
        <v>93.26</v>
      </c>
      <c r="AT31" s="35">
        <v>128.12</v>
      </c>
      <c r="AU31" s="35">
        <v>104.8</v>
      </c>
      <c r="AV31" s="35">
        <v>58.04</v>
      </c>
      <c r="AW31" s="35">
        <v>99.62</v>
      </c>
      <c r="AX31" s="35">
        <v>871.11</v>
      </c>
      <c r="AY31" s="35">
        <v>0</v>
      </c>
      <c r="AZ31" s="35">
        <v>283.17</v>
      </c>
      <c r="BA31" s="35">
        <v>145.31</v>
      </c>
      <c r="BB31" s="35">
        <v>199.05</v>
      </c>
      <c r="BC31" s="35">
        <v>77.489999999999995</v>
      </c>
      <c r="BD31" s="35">
        <v>0.09</v>
      </c>
      <c r="BE31" s="35">
        <v>0.04</v>
      </c>
      <c r="BF31" s="35">
        <v>0.02</v>
      </c>
      <c r="BG31" s="35">
        <v>0.05</v>
      </c>
      <c r="BH31" s="35">
        <v>0.05</v>
      </c>
      <c r="BI31" s="35">
        <v>0.25</v>
      </c>
      <c r="BJ31" s="35">
        <v>0</v>
      </c>
      <c r="BK31" s="35">
        <v>0.7</v>
      </c>
      <c r="BL31" s="35">
        <v>0</v>
      </c>
      <c r="BM31" s="35">
        <v>0.22</v>
      </c>
      <c r="BN31" s="35">
        <v>0</v>
      </c>
      <c r="BO31" s="35">
        <v>0</v>
      </c>
      <c r="BP31" s="35">
        <v>0</v>
      </c>
      <c r="BQ31" s="35">
        <v>0.05</v>
      </c>
      <c r="BR31" s="35">
        <v>7.0000000000000007E-2</v>
      </c>
      <c r="BS31" s="35">
        <v>0.56999999999999995</v>
      </c>
      <c r="BT31" s="35">
        <v>0</v>
      </c>
      <c r="BU31" s="35">
        <v>0</v>
      </c>
      <c r="BV31" s="35">
        <v>0.03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162.19</v>
      </c>
      <c r="CC31" s="34">
        <v>18.349162</v>
      </c>
      <c r="CE31" s="32">
        <v>19.68</v>
      </c>
      <c r="CG31" s="32">
        <v>26.18</v>
      </c>
      <c r="CH31" s="32">
        <v>12.93</v>
      </c>
      <c r="CI31" s="32">
        <v>19.55</v>
      </c>
      <c r="CJ31" s="32">
        <v>971.22</v>
      </c>
      <c r="CK31" s="32">
        <v>464.38</v>
      </c>
      <c r="CL31" s="32">
        <v>717.8</v>
      </c>
      <c r="CM31" s="32">
        <v>22.88</v>
      </c>
      <c r="CN31" s="32">
        <v>14.04</v>
      </c>
      <c r="CO31" s="32">
        <v>18.46</v>
      </c>
      <c r="CP31" s="32">
        <v>4.5</v>
      </c>
      <c r="CQ31" s="32">
        <v>0.72</v>
      </c>
      <c r="CR31" s="32">
        <v>11.120673999999999</v>
      </c>
    </row>
    <row r="32" spans="1:96" s="32" customFormat="1" ht="24">
      <c r="A32" s="32" t="str">
        <f>"9/5"</f>
        <v>9/5</v>
      </c>
      <c r="B32" s="33" t="s">
        <v>94</v>
      </c>
      <c r="C32" s="34" t="str">
        <f>"100"</f>
        <v>100</v>
      </c>
      <c r="D32" s="34">
        <v>16.579999999999998</v>
      </c>
      <c r="E32" s="34">
        <v>16.71</v>
      </c>
      <c r="F32" s="34">
        <v>9.7100000000000009</v>
      </c>
      <c r="G32" s="34">
        <v>2.1</v>
      </c>
      <c r="H32" s="34">
        <v>15.1</v>
      </c>
      <c r="I32" s="34">
        <v>215.43450800000002</v>
      </c>
      <c r="J32" s="35">
        <v>5.29</v>
      </c>
      <c r="K32" s="35">
        <v>1.3</v>
      </c>
      <c r="L32" s="35">
        <v>0</v>
      </c>
      <c r="M32" s="35">
        <v>0</v>
      </c>
      <c r="N32" s="35">
        <v>9.9</v>
      </c>
      <c r="O32" s="35">
        <v>4.9400000000000004</v>
      </c>
      <c r="P32" s="35">
        <v>0.25</v>
      </c>
      <c r="Q32" s="35">
        <v>0</v>
      </c>
      <c r="R32" s="35">
        <v>0</v>
      </c>
      <c r="S32" s="35">
        <v>1.1000000000000001</v>
      </c>
      <c r="T32" s="35">
        <v>1.5</v>
      </c>
      <c r="U32" s="35">
        <v>237.13</v>
      </c>
      <c r="V32" s="35">
        <v>105.02</v>
      </c>
      <c r="W32" s="35">
        <v>136.86000000000001</v>
      </c>
      <c r="X32" s="35">
        <v>19.829999999999998</v>
      </c>
      <c r="Y32" s="35">
        <v>186.62</v>
      </c>
      <c r="Z32" s="35">
        <v>0.52</v>
      </c>
      <c r="AA32" s="35">
        <v>34.5</v>
      </c>
      <c r="AB32" s="35">
        <v>24.32</v>
      </c>
      <c r="AC32" s="35">
        <v>62.58</v>
      </c>
      <c r="AD32" s="35">
        <v>1.21</v>
      </c>
      <c r="AE32" s="35">
        <v>0.04</v>
      </c>
      <c r="AF32" s="35">
        <v>0.21</v>
      </c>
      <c r="AG32" s="35">
        <v>0.37</v>
      </c>
      <c r="AH32" s="35">
        <v>3.91</v>
      </c>
      <c r="AI32" s="35">
        <v>0.18</v>
      </c>
      <c r="AJ32" s="35">
        <v>0</v>
      </c>
      <c r="AK32" s="35">
        <v>797.72</v>
      </c>
      <c r="AL32" s="35">
        <v>656.9</v>
      </c>
      <c r="AM32" s="35">
        <v>1224.77</v>
      </c>
      <c r="AN32" s="35">
        <v>944.81</v>
      </c>
      <c r="AO32" s="35">
        <v>364.41</v>
      </c>
      <c r="AP32" s="35">
        <v>615.55999999999995</v>
      </c>
      <c r="AQ32" s="35">
        <v>199.9</v>
      </c>
      <c r="AR32" s="35">
        <v>725.64</v>
      </c>
      <c r="AS32" s="35">
        <v>78.61</v>
      </c>
      <c r="AT32" s="35">
        <v>85.12</v>
      </c>
      <c r="AU32" s="35">
        <v>116.52</v>
      </c>
      <c r="AV32" s="35">
        <v>422.86</v>
      </c>
      <c r="AW32" s="35">
        <v>65.13</v>
      </c>
      <c r="AX32" s="35">
        <v>376.07</v>
      </c>
      <c r="AY32" s="35">
        <v>0.53</v>
      </c>
      <c r="AZ32" s="35">
        <v>108.02</v>
      </c>
      <c r="BA32" s="35">
        <v>93.22</v>
      </c>
      <c r="BB32" s="35">
        <v>793.37</v>
      </c>
      <c r="BC32" s="35">
        <v>90.54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0.12</v>
      </c>
      <c r="BL32" s="35">
        <v>0</v>
      </c>
      <c r="BM32" s="35">
        <v>7.0000000000000007E-2</v>
      </c>
      <c r="BN32" s="35">
        <v>0.01</v>
      </c>
      <c r="BO32" s="35">
        <v>0.01</v>
      </c>
      <c r="BP32" s="35">
        <v>0</v>
      </c>
      <c r="BQ32" s="35">
        <v>0</v>
      </c>
      <c r="BR32" s="35">
        <v>0</v>
      </c>
      <c r="BS32" s="35">
        <v>0.42</v>
      </c>
      <c r="BT32" s="35">
        <v>0</v>
      </c>
      <c r="BU32" s="35">
        <v>0</v>
      </c>
      <c r="BV32" s="35">
        <v>1.22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67.05</v>
      </c>
      <c r="CC32" s="34">
        <v>47.722571000000002</v>
      </c>
      <c r="CE32" s="32">
        <v>38.549999999999997</v>
      </c>
      <c r="CG32" s="32">
        <v>32.85</v>
      </c>
      <c r="CH32" s="32">
        <v>20.6</v>
      </c>
      <c r="CI32" s="32">
        <v>26.72</v>
      </c>
      <c r="CJ32" s="32">
        <v>835.04</v>
      </c>
      <c r="CK32" s="32">
        <v>585.30999999999995</v>
      </c>
      <c r="CL32" s="32">
        <v>710.17</v>
      </c>
      <c r="CM32" s="32">
        <v>17.52</v>
      </c>
      <c r="CN32" s="32">
        <v>13.04</v>
      </c>
      <c r="CO32" s="32">
        <v>15.38</v>
      </c>
      <c r="CP32" s="32">
        <v>8</v>
      </c>
      <c r="CQ32" s="32">
        <v>0.5</v>
      </c>
      <c r="CR32" s="32">
        <v>28.92277</v>
      </c>
    </row>
    <row r="33" spans="1:96" s="32" customFormat="1">
      <c r="A33" s="32" t="str">
        <f>"-"</f>
        <v>-</v>
      </c>
      <c r="B33" s="33" t="s">
        <v>95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9.2386800000000004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7.6989000000000001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2.5363199999999999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2.1135999999999999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1.1286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0.68400000000000005</v>
      </c>
    </row>
    <row r="36" spans="1:96" s="36" customFormat="1" ht="11.4">
      <c r="B36" s="37" t="s">
        <v>111</v>
      </c>
      <c r="C36" s="38"/>
      <c r="D36" s="38">
        <v>26.26</v>
      </c>
      <c r="E36" s="38">
        <v>20.98</v>
      </c>
      <c r="F36" s="38">
        <v>17.13</v>
      </c>
      <c r="G36" s="38">
        <v>2.68</v>
      </c>
      <c r="H36" s="38">
        <v>82.97</v>
      </c>
      <c r="I36" s="38">
        <v>588.32000000000005</v>
      </c>
      <c r="J36" s="39">
        <v>10.039999999999999</v>
      </c>
      <c r="K36" s="39">
        <v>1.38</v>
      </c>
      <c r="L36" s="39">
        <v>0</v>
      </c>
      <c r="M36" s="39">
        <v>0</v>
      </c>
      <c r="N36" s="39">
        <v>40.51</v>
      </c>
      <c r="O36" s="39">
        <v>41.14</v>
      </c>
      <c r="P36" s="39">
        <v>1.33</v>
      </c>
      <c r="Q36" s="39">
        <v>0</v>
      </c>
      <c r="R36" s="39">
        <v>0</v>
      </c>
      <c r="S36" s="39">
        <v>1.29</v>
      </c>
      <c r="T36" s="39">
        <v>4.21</v>
      </c>
      <c r="U36" s="39">
        <v>592.35</v>
      </c>
      <c r="V36" s="39">
        <v>341.28</v>
      </c>
      <c r="W36" s="39">
        <v>313.44</v>
      </c>
      <c r="X36" s="39">
        <v>43.45</v>
      </c>
      <c r="Y36" s="39">
        <v>331.4</v>
      </c>
      <c r="Z36" s="39">
        <v>0.95</v>
      </c>
      <c r="AA36" s="39">
        <v>64.38</v>
      </c>
      <c r="AB36" s="39">
        <v>47.72</v>
      </c>
      <c r="AC36" s="39">
        <v>108.72</v>
      </c>
      <c r="AD36" s="39">
        <v>1.74</v>
      </c>
      <c r="AE36" s="39">
        <v>0.11</v>
      </c>
      <c r="AF36" s="39">
        <v>0.43</v>
      </c>
      <c r="AG36" s="39">
        <v>0.77</v>
      </c>
      <c r="AH36" s="39">
        <v>5.9</v>
      </c>
      <c r="AI36" s="39">
        <v>0.86</v>
      </c>
      <c r="AJ36" s="39">
        <v>0</v>
      </c>
      <c r="AK36" s="39">
        <v>1305.73</v>
      </c>
      <c r="AL36" s="39">
        <v>1147.4100000000001</v>
      </c>
      <c r="AM36" s="39">
        <v>1998.4</v>
      </c>
      <c r="AN36" s="39">
        <v>1395.13</v>
      </c>
      <c r="AO36" s="39">
        <v>546.54999999999995</v>
      </c>
      <c r="AP36" s="39">
        <v>961.65</v>
      </c>
      <c r="AQ36" s="39">
        <v>319.01</v>
      </c>
      <c r="AR36" s="39">
        <v>1212.83</v>
      </c>
      <c r="AS36" s="39">
        <v>332.45</v>
      </c>
      <c r="AT36" s="39">
        <v>410.52</v>
      </c>
      <c r="AU36" s="39">
        <v>483.68</v>
      </c>
      <c r="AV36" s="39">
        <v>586.17999999999995</v>
      </c>
      <c r="AW36" s="39">
        <v>302.81</v>
      </c>
      <c r="AX36" s="39">
        <v>2527.66</v>
      </c>
      <c r="AY36" s="39">
        <v>0.53</v>
      </c>
      <c r="AZ36" s="39">
        <v>886.89</v>
      </c>
      <c r="BA36" s="39">
        <v>477.72</v>
      </c>
      <c r="BB36" s="39">
        <v>1169.3399999999999</v>
      </c>
      <c r="BC36" s="39">
        <v>248.59</v>
      </c>
      <c r="BD36" s="39">
        <v>0.09</v>
      </c>
      <c r="BE36" s="39">
        <v>0.04</v>
      </c>
      <c r="BF36" s="39">
        <v>0.02</v>
      </c>
      <c r="BG36" s="39">
        <v>0.05</v>
      </c>
      <c r="BH36" s="39">
        <v>0.05</v>
      </c>
      <c r="BI36" s="39">
        <v>0.25</v>
      </c>
      <c r="BJ36" s="39">
        <v>0</v>
      </c>
      <c r="BK36" s="39">
        <v>0.85</v>
      </c>
      <c r="BL36" s="39">
        <v>0</v>
      </c>
      <c r="BM36" s="39">
        <v>0.28999999999999998</v>
      </c>
      <c r="BN36" s="39">
        <v>0.01</v>
      </c>
      <c r="BO36" s="39">
        <v>0.01</v>
      </c>
      <c r="BP36" s="39">
        <v>0</v>
      </c>
      <c r="BQ36" s="39">
        <v>0.05</v>
      </c>
      <c r="BR36" s="39">
        <v>0.08</v>
      </c>
      <c r="BS36" s="39">
        <v>1.76</v>
      </c>
      <c r="BT36" s="39">
        <v>0</v>
      </c>
      <c r="BU36" s="39">
        <v>0</v>
      </c>
      <c r="BV36" s="39">
        <v>1.42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452.91</v>
      </c>
      <c r="CC36" s="38">
        <f>SUM($CC$30:$CC$35)</f>
        <v>78.975333000000006</v>
      </c>
      <c r="CD36" s="36">
        <f>$I$36/$I$49*100</f>
        <v>17.592617511879023</v>
      </c>
      <c r="CE36" s="36">
        <v>72.33</v>
      </c>
      <c r="CG36" s="36">
        <v>61.72</v>
      </c>
      <c r="CH36" s="36">
        <v>36.229999999999997</v>
      </c>
      <c r="CI36" s="36">
        <v>48.98</v>
      </c>
      <c r="CJ36" s="36">
        <v>3619.74</v>
      </c>
      <c r="CK36" s="36">
        <v>1598.94</v>
      </c>
      <c r="CL36" s="36">
        <v>2609.34</v>
      </c>
      <c r="CM36" s="36">
        <v>53.56</v>
      </c>
      <c r="CN36" s="36">
        <v>37.54</v>
      </c>
      <c r="CO36" s="36">
        <v>45.65</v>
      </c>
      <c r="CP36" s="36">
        <v>18.5</v>
      </c>
      <c r="CQ36" s="36">
        <v>1.22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19.348800000000001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16.123999999999999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11.678964000000001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7.0781599999999996</v>
      </c>
    </row>
    <row r="40" spans="1:96" s="32" customFormat="1">
      <c r="A40" s="32" t="str">
        <f>"4/90"</f>
        <v>4/90</v>
      </c>
      <c r="B40" s="33" t="s">
        <v>102</v>
      </c>
      <c r="C40" s="34" t="str">
        <f>"240"</f>
        <v>240</v>
      </c>
      <c r="D40" s="34">
        <v>18.87</v>
      </c>
      <c r="E40" s="34">
        <v>14.97</v>
      </c>
      <c r="F40" s="34">
        <v>16.809999999999999</v>
      </c>
      <c r="G40" s="34">
        <v>4.2</v>
      </c>
      <c r="H40" s="34">
        <v>46</v>
      </c>
      <c r="I40" s="34">
        <v>409.42799030769146</v>
      </c>
      <c r="J40" s="35">
        <v>4.8099999999999996</v>
      </c>
      <c r="K40" s="35">
        <v>3.25</v>
      </c>
      <c r="L40" s="35">
        <v>0</v>
      </c>
      <c r="M40" s="35">
        <v>0</v>
      </c>
      <c r="N40" s="35">
        <v>2.81</v>
      </c>
      <c r="O40" s="35">
        <v>40.64</v>
      </c>
      <c r="P40" s="35">
        <v>2.5499999999999998</v>
      </c>
      <c r="Q40" s="35">
        <v>0</v>
      </c>
      <c r="R40" s="35">
        <v>0</v>
      </c>
      <c r="S40" s="35">
        <v>0.08</v>
      </c>
      <c r="T40" s="35">
        <v>2.41</v>
      </c>
      <c r="U40" s="35">
        <v>267.81</v>
      </c>
      <c r="V40" s="35">
        <v>161.84</v>
      </c>
      <c r="W40" s="35">
        <v>25.66</v>
      </c>
      <c r="X40" s="35">
        <v>39.74</v>
      </c>
      <c r="Y40" s="35">
        <v>177.5</v>
      </c>
      <c r="Z40" s="35">
        <v>1.83</v>
      </c>
      <c r="AA40" s="35">
        <v>31.98</v>
      </c>
      <c r="AB40" s="35">
        <v>1967.54</v>
      </c>
      <c r="AC40" s="35">
        <v>392.2</v>
      </c>
      <c r="AD40" s="35">
        <v>2.98</v>
      </c>
      <c r="AE40" s="35">
        <v>7.0000000000000007E-2</v>
      </c>
      <c r="AF40" s="35">
        <v>0.1</v>
      </c>
      <c r="AG40" s="35">
        <v>6.5</v>
      </c>
      <c r="AH40" s="35">
        <v>13.52</v>
      </c>
      <c r="AI40" s="35">
        <v>1.23</v>
      </c>
      <c r="AJ40" s="35">
        <v>0</v>
      </c>
      <c r="AK40" s="35">
        <v>1058.99</v>
      </c>
      <c r="AL40" s="35">
        <v>1089.21</v>
      </c>
      <c r="AM40" s="35">
        <v>1649.55</v>
      </c>
      <c r="AN40" s="35">
        <v>1760.24</v>
      </c>
      <c r="AO40" s="35">
        <v>487.8</v>
      </c>
      <c r="AP40" s="35">
        <v>894.8</v>
      </c>
      <c r="AQ40" s="35">
        <v>51.29</v>
      </c>
      <c r="AR40" s="35">
        <v>956.51</v>
      </c>
      <c r="AS40" s="35">
        <v>202.49</v>
      </c>
      <c r="AT40" s="35">
        <v>261.62</v>
      </c>
      <c r="AU40" s="35">
        <v>290.44</v>
      </c>
      <c r="AV40" s="35">
        <v>496.04</v>
      </c>
      <c r="AW40" s="35">
        <v>164.62</v>
      </c>
      <c r="AX40" s="35">
        <v>635.89</v>
      </c>
      <c r="AY40" s="35">
        <v>0</v>
      </c>
      <c r="AZ40" s="35">
        <v>169.78</v>
      </c>
      <c r="BA40" s="35">
        <v>170.22</v>
      </c>
      <c r="BB40" s="35">
        <v>675.17</v>
      </c>
      <c r="BC40" s="35">
        <v>254.65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0.17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1.03</v>
      </c>
      <c r="BT40" s="35">
        <v>0</v>
      </c>
      <c r="BU40" s="35">
        <v>0</v>
      </c>
      <c r="BV40" s="35">
        <v>2.2999999999999998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208.61</v>
      </c>
      <c r="CC40" s="34">
        <v>66.041250000000005</v>
      </c>
      <c r="CE40" s="32">
        <v>359.91</v>
      </c>
      <c r="CG40" s="32">
        <v>30.53</v>
      </c>
      <c r="CH40" s="32">
        <v>16.989999999999998</v>
      </c>
      <c r="CI40" s="32">
        <v>23.76</v>
      </c>
      <c r="CJ40" s="32">
        <v>1777.69</v>
      </c>
      <c r="CK40" s="32">
        <v>821.6</v>
      </c>
      <c r="CL40" s="32">
        <v>1299.6400000000001</v>
      </c>
      <c r="CM40" s="32">
        <v>23.43</v>
      </c>
      <c r="CN40" s="32">
        <v>12.4</v>
      </c>
      <c r="CO40" s="32">
        <v>17.920000000000002</v>
      </c>
      <c r="CP40" s="32">
        <v>0</v>
      </c>
      <c r="CQ40" s="32">
        <v>0.96</v>
      </c>
      <c r="CR40" s="32">
        <v>40.024999999999999</v>
      </c>
    </row>
    <row r="41" spans="1:96" s="32" customFormat="1">
      <c r="A41" s="32" t="str">
        <f>"2"</f>
        <v>2</v>
      </c>
      <c r="B41" s="33" t="s">
        <v>96</v>
      </c>
      <c r="C41" s="34" t="str">
        <f>"34,2"</f>
        <v>34,2</v>
      </c>
      <c r="D41" s="34">
        <v>2.2599999999999998</v>
      </c>
      <c r="E41" s="34">
        <v>0</v>
      </c>
      <c r="F41" s="34">
        <v>0.22</v>
      </c>
      <c r="G41" s="34">
        <v>0.22</v>
      </c>
      <c r="H41" s="34">
        <v>16.04</v>
      </c>
      <c r="I41" s="34">
        <v>76.574141999999995</v>
      </c>
      <c r="J41" s="35">
        <v>0</v>
      </c>
      <c r="K41" s="35">
        <v>0</v>
      </c>
      <c r="L41" s="35">
        <v>0</v>
      </c>
      <c r="M41" s="35">
        <v>0</v>
      </c>
      <c r="N41" s="35">
        <v>0.38</v>
      </c>
      <c r="O41" s="35">
        <v>15.6</v>
      </c>
      <c r="P41" s="35">
        <v>7.0000000000000007E-2</v>
      </c>
      <c r="Q41" s="35">
        <v>0</v>
      </c>
      <c r="R41" s="35">
        <v>0</v>
      </c>
      <c r="S41" s="35">
        <v>0</v>
      </c>
      <c r="T41" s="35">
        <v>0.62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109.2</v>
      </c>
      <c r="AL41" s="35">
        <v>113.66</v>
      </c>
      <c r="AM41" s="35">
        <v>174.06</v>
      </c>
      <c r="AN41" s="35">
        <v>57.72</v>
      </c>
      <c r="AO41" s="35">
        <v>34.22</v>
      </c>
      <c r="AP41" s="35">
        <v>68.430000000000007</v>
      </c>
      <c r="AQ41" s="35">
        <v>25.89</v>
      </c>
      <c r="AR41" s="35">
        <v>123.78</v>
      </c>
      <c r="AS41" s="35">
        <v>76.77</v>
      </c>
      <c r="AT41" s="35">
        <v>107.11</v>
      </c>
      <c r="AU41" s="35">
        <v>88.37</v>
      </c>
      <c r="AV41" s="35">
        <v>46.42</v>
      </c>
      <c r="AW41" s="35">
        <v>82.12</v>
      </c>
      <c r="AX41" s="35">
        <v>686.72</v>
      </c>
      <c r="AY41" s="35">
        <v>0</v>
      </c>
      <c r="AZ41" s="35">
        <v>223.75</v>
      </c>
      <c r="BA41" s="35">
        <v>97.3</v>
      </c>
      <c r="BB41" s="35">
        <v>64.569999999999993</v>
      </c>
      <c r="BC41" s="35">
        <v>51.18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0.09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13.37</v>
      </c>
      <c r="CC41" s="34">
        <v>2.1685539999999999</v>
      </c>
      <c r="CE41" s="32">
        <v>0</v>
      </c>
      <c r="CG41" s="32">
        <v>0</v>
      </c>
      <c r="CH41" s="32">
        <v>0</v>
      </c>
      <c r="CI41" s="32">
        <v>0</v>
      </c>
      <c r="CJ41" s="32">
        <v>802.15</v>
      </c>
      <c r="CK41" s="32">
        <v>309.04000000000002</v>
      </c>
      <c r="CL41" s="32">
        <v>555.6</v>
      </c>
      <c r="CM41" s="32">
        <v>6.42</v>
      </c>
      <c r="CN41" s="32">
        <v>6.42</v>
      </c>
      <c r="CO41" s="32">
        <v>6.42</v>
      </c>
      <c r="CP41" s="32">
        <v>0</v>
      </c>
      <c r="CQ41" s="32">
        <v>0</v>
      </c>
      <c r="CR41" s="32">
        <v>1.8071280000000001</v>
      </c>
    </row>
    <row r="42" spans="1:96" s="32" customFormat="1">
      <c r="A42" s="32" t="str">
        <f>"3"</f>
        <v>3</v>
      </c>
      <c r="B42" s="33" t="s">
        <v>103</v>
      </c>
      <c r="C42" s="34" t="str">
        <f>"30"</f>
        <v>30</v>
      </c>
      <c r="D42" s="34">
        <v>1.98</v>
      </c>
      <c r="E42" s="34">
        <v>0</v>
      </c>
      <c r="F42" s="34">
        <v>0.36</v>
      </c>
      <c r="G42" s="34">
        <v>0.36</v>
      </c>
      <c r="H42" s="34">
        <v>12.51</v>
      </c>
      <c r="I42" s="34">
        <v>58.013999999999996</v>
      </c>
      <c r="J42" s="35">
        <v>0.06</v>
      </c>
      <c r="K42" s="35">
        <v>0</v>
      </c>
      <c r="L42" s="35">
        <v>0</v>
      </c>
      <c r="M42" s="35">
        <v>0</v>
      </c>
      <c r="N42" s="35">
        <v>0.36</v>
      </c>
      <c r="O42" s="35">
        <v>9.66</v>
      </c>
      <c r="P42" s="35">
        <v>2.4900000000000002</v>
      </c>
      <c r="Q42" s="35">
        <v>0</v>
      </c>
      <c r="R42" s="35">
        <v>0</v>
      </c>
      <c r="S42" s="35">
        <v>0.3</v>
      </c>
      <c r="T42" s="35">
        <v>0.75</v>
      </c>
      <c r="U42" s="35">
        <v>183</v>
      </c>
      <c r="V42" s="35">
        <v>73.5</v>
      </c>
      <c r="W42" s="35">
        <v>10.5</v>
      </c>
      <c r="X42" s="35">
        <v>14.1</v>
      </c>
      <c r="Y42" s="35">
        <v>47.4</v>
      </c>
      <c r="Z42" s="35">
        <v>1.17</v>
      </c>
      <c r="AA42" s="35">
        <v>0</v>
      </c>
      <c r="AB42" s="35">
        <v>1.5</v>
      </c>
      <c r="AC42" s="35">
        <v>0.3</v>
      </c>
      <c r="AD42" s="35">
        <v>0.42</v>
      </c>
      <c r="AE42" s="35">
        <v>0.05</v>
      </c>
      <c r="AF42" s="35">
        <v>0.02</v>
      </c>
      <c r="AG42" s="35">
        <v>0.21</v>
      </c>
      <c r="AH42" s="35">
        <v>0.6</v>
      </c>
      <c r="AI42" s="35">
        <v>0</v>
      </c>
      <c r="AJ42" s="35">
        <v>0</v>
      </c>
      <c r="AK42" s="35">
        <v>0</v>
      </c>
      <c r="AL42" s="35">
        <v>0</v>
      </c>
      <c r="AM42" s="35">
        <v>128.1</v>
      </c>
      <c r="AN42" s="35">
        <v>66.900000000000006</v>
      </c>
      <c r="AO42" s="35">
        <v>27.9</v>
      </c>
      <c r="AP42" s="35">
        <v>59.4</v>
      </c>
      <c r="AQ42" s="35">
        <v>24</v>
      </c>
      <c r="AR42" s="35">
        <v>111.3</v>
      </c>
      <c r="AS42" s="35">
        <v>89.1</v>
      </c>
      <c r="AT42" s="35">
        <v>87.3</v>
      </c>
      <c r="AU42" s="35">
        <v>139.19999999999999</v>
      </c>
      <c r="AV42" s="35">
        <v>37.200000000000003</v>
      </c>
      <c r="AW42" s="35">
        <v>93</v>
      </c>
      <c r="AX42" s="35">
        <v>458.7</v>
      </c>
      <c r="AY42" s="35">
        <v>0</v>
      </c>
      <c r="AZ42" s="35">
        <v>157.80000000000001</v>
      </c>
      <c r="BA42" s="35">
        <v>87.3</v>
      </c>
      <c r="BB42" s="35">
        <v>54</v>
      </c>
      <c r="BC42" s="35">
        <v>39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0.04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0.14000000000000001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14.1</v>
      </c>
      <c r="CC42" s="34">
        <v>1.962</v>
      </c>
      <c r="CE42" s="32">
        <v>0.25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1.635</v>
      </c>
    </row>
    <row r="43" spans="1:96" s="28" customFormat="1">
      <c r="A43" s="28" t="str">
        <f>"37/10"</f>
        <v>37/10</v>
      </c>
      <c r="B43" s="29" t="s">
        <v>113</v>
      </c>
      <c r="C43" s="30" t="str">
        <f>"200"</f>
        <v>200</v>
      </c>
      <c r="D43" s="30">
        <v>0.67</v>
      </c>
      <c r="E43" s="30">
        <v>0</v>
      </c>
      <c r="F43" s="30">
        <v>0.27</v>
      </c>
      <c r="G43" s="30">
        <v>0.27</v>
      </c>
      <c r="H43" s="30">
        <v>23.62</v>
      </c>
      <c r="I43" s="30">
        <v>90.302599999999998</v>
      </c>
      <c r="J43" s="31">
        <v>0.04</v>
      </c>
      <c r="K43" s="31">
        <v>0</v>
      </c>
      <c r="L43" s="31">
        <v>0</v>
      </c>
      <c r="M43" s="31">
        <v>0</v>
      </c>
      <c r="N43" s="31">
        <v>18.03</v>
      </c>
      <c r="O43" s="31">
        <v>1.18</v>
      </c>
      <c r="P43" s="31">
        <v>4.41</v>
      </c>
      <c r="Q43" s="31">
        <v>0</v>
      </c>
      <c r="R43" s="31">
        <v>0</v>
      </c>
      <c r="S43" s="31">
        <v>1</v>
      </c>
      <c r="T43" s="31">
        <v>0.95</v>
      </c>
      <c r="U43" s="31">
        <v>2.2799999999999998</v>
      </c>
      <c r="V43" s="31">
        <v>10.199999999999999</v>
      </c>
      <c r="W43" s="31">
        <v>11.93</v>
      </c>
      <c r="X43" s="31">
        <v>3.23</v>
      </c>
      <c r="Y43" s="31">
        <v>3.16</v>
      </c>
      <c r="Z43" s="31">
        <v>0.61</v>
      </c>
      <c r="AA43" s="31">
        <v>0</v>
      </c>
      <c r="AB43" s="31">
        <v>882</v>
      </c>
      <c r="AC43" s="31">
        <v>163.4</v>
      </c>
      <c r="AD43" s="31">
        <v>0.76</v>
      </c>
      <c r="AE43" s="31">
        <v>0.01</v>
      </c>
      <c r="AF43" s="31">
        <v>0.05</v>
      </c>
      <c r="AG43" s="31">
        <v>0.2</v>
      </c>
      <c r="AH43" s="31">
        <v>0.28000000000000003</v>
      </c>
      <c r="AI43" s="31">
        <v>80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232.81</v>
      </c>
      <c r="CC43" s="30">
        <v>10.956</v>
      </c>
      <c r="CE43" s="28">
        <v>147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6.64</v>
      </c>
    </row>
    <row r="44" spans="1:96" s="36" customFormat="1" ht="11.4">
      <c r="B44" s="37" t="s">
        <v>114</v>
      </c>
      <c r="C44" s="38"/>
      <c r="D44" s="38">
        <v>28.77</v>
      </c>
      <c r="E44" s="38">
        <v>14.97</v>
      </c>
      <c r="F44" s="38">
        <v>27.95</v>
      </c>
      <c r="G44" s="38">
        <v>7.8</v>
      </c>
      <c r="H44" s="38">
        <v>130.77000000000001</v>
      </c>
      <c r="I44" s="38">
        <v>871.01</v>
      </c>
      <c r="J44" s="39">
        <v>6.16</v>
      </c>
      <c r="K44" s="39">
        <v>4.55</v>
      </c>
      <c r="L44" s="39">
        <v>0</v>
      </c>
      <c r="M44" s="39">
        <v>0</v>
      </c>
      <c r="N44" s="39">
        <v>30.65</v>
      </c>
      <c r="O44" s="39">
        <v>86.7</v>
      </c>
      <c r="P44" s="39">
        <v>13.43</v>
      </c>
      <c r="Q44" s="39">
        <v>0</v>
      </c>
      <c r="R44" s="39">
        <v>0</v>
      </c>
      <c r="S44" s="39">
        <v>1.87</v>
      </c>
      <c r="T44" s="39">
        <v>8.75</v>
      </c>
      <c r="U44" s="39">
        <v>1542.99</v>
      </c>
      <c r="V44" s="39">
        <v>970.42</v>
      </c>
      <c r="W44" s="39">
        <v>102.46</v>
      </c>
      <c r="X44" s="39">
        <v>93.05</v>
      </c>
      <c r="Y44" s="39">
        <v>319.94</v>
      </c>
      <c r="Z44" s="39">
        <v>5.22</v>
      </c>
      <c r="AA44" s="39">
        <v>31.98</v>
      </c>
      <c r="AB44" s="39">
        <v>4895.6400000000003</v>
      </c>
      <c r="AC44" s="39">
        <v>951</v>
      </c>
      <c r="AD44" s="39">
        <v>8.49</v>
      </c>
      <c r="AE44" s="39">
        <v>0.25</v>
      </c>
      <c r="AF44" s="39">
        <v>0.28000000000000003</v>
      </c>
      <c r="AG44" s="39">
        <v>8.25</v>
      </c>
      <c r="AH44" s="39">
        <v>16.86</v>
      </c>
      <c r="AI44" s="39">
        <v>90.15</v>
      </c>
      <c r="AJ44" s="39">
        <v>0</v>
      </c>
      <c r="AK44" s="39">
        <v>1258.97</v>
      </c>
      <c r="AL44" s="39">
        <v>1297.0899999999999</v>
      </c>
      <c r="AM44" s="39">
        <v>2108.6</v>
      </c>
      <c r="AN44" s="39">
        <v>1966.94</v>
      </c>
      <c r="AO44" s="39">
        <v>580.16</v>
      </c>
      <c r="AP44" s="39">
        <v>1099.07</v>
      </c>
      <c r="AQ44" s="39">
        <v>130.38999999999999</v>
      </c>
      <c r="AR44" s="39">
        <v>1296.25</v>
      </c>
      <c r="AS44" s="39">
        <v>461.91</v>
      </c>
      <c r="AT44" s="39">
        <v>628.82000000000005</v>
      </c>
      <c r="AU44" s="39">
        <v>631.47</v>
      </c>
      <c r="AV44" s="39">
        <v>620.02</v>
      </c>
      <c r="AW44" s="39">
        <v>422.28</v>
      </c>
      <c r="AX44" s="39">
        <v>2408.48</v>
      </c>
      <c r="AY44" s="39">
        <v>0</v>
      </c>
      <c r="AZ44" s="39">
        <v>716.76</v>
      </c>
      <c r="BA44" s="39">
        <v>450.12</v>
      </c>
      <c r="BB44" s="39">
        <v>852.88</v>
      </c>
      <c r="BC44" s="39">
        <v>384.26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0.57999999999999996</v>
      </c>
      <c r="BL44" s="39">
        <v>0</v>
      </c>
      <c r="BM44" s="39">
        <v>0.27</v>
      </c>
      <c r="BN44" s="39">
        <v>0.02</v>
      </c>
      <c r="BO44" s="39">
        <v>0.04</v>
      </c>
      <c r="BP44" s="39">
        <v>0</v>
      </c>
      <c r="BQ44" s="39">
        <v>0</v>
      </c>
      <c r="BR44" s="39">
        <v>0.01</v>
      </c>
      <c r="BS44" s="39">
        <v>1.66</v>
      </c>
      <c r="BT44" s="39">
        <v>0</v>
      </c>
      <c r="BU44" s="39">
        <v>0</v>
      </c>
      <c r="BV44" s="39">
        <v>3.81</v>
      </c>
      <c r="BW44" s="39">
        <v>0.03</v>
      </c>
      <c r="BX44" s="39">
        <v>0</v>
      </c>
      <c r="BY44" s="39">
        <v>0</v>
      </c>
      <c r="BZ44" s="39">
        <v>0</v>
      </c>
      <c r="CA44" s="39">
        <v>0</v>
      </c>
      <c r="CB44" s="39">
        <v>806.94</v>
      </c>
      <c r="CC44" s="38">
        <f>SUM($CC$37:$CC$43)</f>
        <v>112.15556800000002</v>
      </c>
      <c r="CD44" s="36">
        <f>$I$44/$I$49*100</f>
        <v>26.04593720937882</v>
      </c>
      <c r="CE44" s="36">
        <v>847.92</v>
      </c>
      <c r="CG44" s="36">
        <v>74.540000000000006</v>
      </c>
      <c r="CH44" s="36">
        <v>44.95</v>
      </c>
      <c r="CI44" s="36">
        <v>59.75</v>
      </c>
      <c r="CJ44" s="36">
        <v>3907.02</v>
      </c>
      <c r="CK44" s="36">
        <v>1806.36</v>
      </c>
      <c r="CL44" s="36">
        <v>2856.69</v>
      </c>
      <c r="CM44" s="36">
        <v>130.29</v>
      </c>
      <c r="CN44" s="36">
        <v>74.290000000000006</v>
      </c>
      <c r="CO44" s="36">
        <v>102.29</v>
      </c>
      <c r="CP44" s="36">
        <v>10</v>
      </c>
      <c r="CQ44" s="36">
        <v>1.96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"14"</f>
        <v>14</v>
      </c>
      <c r="B46" s="33" t="s">
        <v>107</v>
      </c>
      <c r="C46" s="34" t="str">
        <f>"180"</f>
        <v>180</v>
      </c>
      <c r="D46" s="34">
        <v>4.8600000000000003</v>
      </c>
      <c r="E46" s="34">
        <v>0</v>
      </c>
      <c r="F46" s="34">
        <v>4.5</v>
      </c>
      <c r="G46" s="34">
        <v>0</v>
      </c>
      <c r="H46" s="34">
        <v>29.16</v>
      </c>
      <c r="I46" s="34">
        <v>162.10799999999998</v>
      </c>
      <c r="J46" s="35">
        <v>1.26</v>
      </c>
      <c r="K46" s="35">
        <v>0</v>
      </c>
      <c r="L46" s="35">
        <v>0</v>
      </c>
      <c r="M46" s="35">
        <v>0</v>
      </c>
      <c r="N46" s="35">
        <v>21.96</v>
      </c>
      <c r="O46" s="35">
        <v>0</v>
      </c>
      <c r="P46" s="35">
        <v>7.2</v>
      </c>
      <c r="Q46" s="35">
        <v>0</v>
      </c>
      <c r="R46" s="35">
        <v>0</v>
      </c>
      <c r="S46" s="35">
        <v>1.44</v>
      </c>
      <c r="T46" s="35">
        <v>1.26</v>
      </c>
      <c r="U46" s="35">
        <v>81</v>
      </c>
      <c r="V46" s="35">
        <v>221.4</v>
      </c>
      <c r="W46" s="35">
        <v>196.2</v>
      </c>
      <c r="X46" s="35">
        <v>23.4</v>
      </c>
      <c r="Y46" s="35">
        <v>153</v>
      </c>
      <c r="Z46" s="35">
        <v>0.18</v>
      </c>
      <c r="AA46" s="35">
        <v>0</v>
      </c>
      <c r="AB46" s="35">
        <v>0</v>
      </c>
      <c r="AC46" s="35">
        <v>0</v>
      </c>
      <c r="AD46" s="35">
        <v>0</v>
      </c>
      <c r="AE46" s="35">
        <v>0.05</v>
      </c>
      <c r="AF46" s="35">
        <v>0.23</v>
      </c>
      <c r="AG46" s="35">
        <v>0.18</v>
      </c>
      <c r="AH46" s="35">
        <v>1.62</v>
      </c>
      <c r="AI46" s="35">
        <v>2.88</v>
      </c>
      <c r="AJ46" s="35">
        <v>0</v>
      </c>
      <c r="AK46" s="35">
        <v>3924</v>
      </c>
      <c r="AL46" s="35">
        <v>3996</v>
      </c>
      <c r="AM46" s="35">
        <v>6876</v>
      </c>
      <c r="AN46" s="35">
        <v>5508</v>
      </c>
      <c r="AO46" s="35">
        <v>1224</v>
      </c>
      <c r="AP46" s="35">
        <v>3636</v>
      </c>
      <c r="AQ46" s="35">
        <v>1080</v>
      </c>
      <c r="AR46" s="35">
        <v>3096</v>
      </c>
      <c r="AS46" s="35">
        <v>3312</v>
      </c>
      <c r="AT46" s="35">
        <v>3564</v>
      </c>
      <c r="AU46" s="35">
        <v>8028</v>
      </c>
      <c r="AV46" s="35">
        <v>1656</v>
      </c>
      <c r="AW46" s="35">
        <v>2160</v>
      </c>
      <c r="AX46" s="35">
        <v>8568</v>
      </c>
      <c r="AY46" s="35">
        <v>0</v>
      </c>
      <c r="AZ46" s="35">
        <v>3816</v>
      </c>
      <c r="BA46" s="35">
        <v>4464</v>
      </c>
      <c r="BB46" s="35">
        <v>2412</v>
      </c>
      <c r="BC46" s="35">
        <v>1368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148.68</v>
      </c>
      <c r="CC46" s="34">
        <v>23.645520000000001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19.704599999999999</v>
      </c>
    </row>
    <row r="47" spans="1:96" s="28" customFormat="1">
      <c r="A47" s="28" t="str">
        <f>"11/3"</f>
        <v>11/3</v>
      </c>
      <c r="B47" s="29" t="s">
        <v>108</v>
      </c>
      <c r="C47" s="30" t="str">
        <f>"30"</f>
        <v>30</v>
      </c>
      <c r="D47" s="30">
        <v>4.2</v>
      </c>
      <c r="E47" s="30">
        <v>0</v>
      </c>
      <c r="F47" s="30">
        <v>4.05</v>
      </c>
      <c r="G47" s="30">
        <v>0</v>
      </c>
      <c r="H47" s="30">
        <v>27.51</v>
      </c>
      <c r="I47" s="30">
        <v>161.56799999999998</v>
      </c>
      <c r="J47" s="31">
        <v>0.63</v>
      </c>
      <c r="K47" s="31">
        <v>0</v>
      </c>
      <c r="L47" s="31">
        <v>0</v>
      </c>
      <c r="M47" s="31">
        <v>0</v>
      </c>
      <c r="N47" s="31">
        <v>11.58</v>
      </c>
      <c r="O47" s="31">
        <v>15.24</v>
      </c>
      <c r="P47" s="31">
        <v>0.69</v>
      </c>
      <c r="Q47" s="31">
        <v>0</v>
      </c>
      <c r="R47" s="31">
        <v>0</v>
      </c>
      <c r="S47" s="31">
        <v>0.15</v>
      </c>
      <c r="T47" s="31">
        <v>0.3</v>
      </c>
      <c r="U47" s="31">
        <v>99</v>
      </c>
      <c r="V47" s="31">
        <v>33</v>
      </c>
      <c r="W47" s="31">
        <v>8.6999999999999993</v>
      </c>
      <c r="X47" s="31">
        <v>6</v>
      </c>
      <c r="Y47" s="31">
        <v>27</v>
      </c>
      <c r="Z47" s="31">
        <v>0.63</v>
      </c>
      <c r="AA47" s="31">
        <v>3</v>
      </c>
      <c r="AB47" s="31">
        <v>2.4</v>
      </c>
      <c r="AC47" s="31">
        <v>3.3</v>
      </c>
      <c r="AD47" s="31">
        <v>1.05</v>
      </c>
      <c r="AE47" s="31">
        <v>0.02</v>
      </c>
      <c r="AF47" s="31">
        <v>0.02</v>
      </c>
      <c r="AG47" s="31">
        <v>0.21</v>
      </c>
      <c r="AH47" s="31">
        <v>0.56999999999999995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1.35</v>
      </c>
      <c r="CC47" s="30">
        <v>5.22</v>
      </c>
      <c r="CE47" s="28">
        <v>3.4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4.3499999999999996</v>
      </c>
    </row>
    <row r="48" spans="1:96" s="36" customFormat="1" ht="11.4">
      <c r="B48" s="37" t="s">
        <v>116</v>
      </c>
      <c r="C48" s="38"/>
      <c r="D48" s="38">
        <v>9.06</v>
      </c>
      <c r="E48" s="38">
        <v>0</v>
      </c>
      <c r="F48" s="38">
        <v>8.5500000000000007</v>
      </c>
      <c r="G48" s="38">
        <v>0</v>
      </c>
      <c r="H48" s="38">
        <v>56.67</v>
      </c>
      <c r="I48" s="38">
        <v>323.68</v>
      </c>
      <c r="J48" s="39">
        <v>1.89</v>
      </c>
      <c r="K48" s="39">
        <v>0</v>
      </c>
      <c r="L48" s="39">
        <v>0</v>
      </c>
      <c r="M48" s="39">
        <v>0</v>
      </c>
      <c r="N48" s="39">
        <v>33.54</v>
      </c>
      <c r="O48" s="39">
        <v>15.24</v>
      </c>
      <c r="P48" s="39">
        <v>7.89</v>
      </c>
      <c r="Q48" s="39">
        <v>0</v>
      </c>
      <c r="R48" s="39">
        <v>0</v>
      </c>
      <c r="S48" s="39">
        <v>1.59</v>
      </c>
      <c r="T48" s="39">
        <v>1.56</v>
      </c>
      <c r="U48" s="39">
        <v>180</v>
      </c>
      <c r="V48" s="39">
        <v>254.4</v>
      </c>
      <c r="W48" s="39">
        <v>204.9</v>
      </c>
      <c r="X48" s="39">
        <v>29.4</v>
      </c>
      <c r="Y48" s="39">
        <v>180</v>
      </c>
      <c r="Z48" s="39">
        <v>0.81</v>
      </c>
      <c r="AA48" s="39">
        <v>3</v>
      </c>
      <c r="AB48" s="39">
        <v>2.4</v>
      </c>
      <c r="AC48" s="39">
        <v>3.3</v>
      </c>
      <c r="AD48" s="39">
        <v>1.05</v>
      </c>
      <c r="AE48" s="39">
        <v>0.08</v>
      </c>
      <c r="AF48" s="39">
        <v>0.25</v>
      </c>
      <c r="AG48" s="39">
        <v>0.39</v>
      </c>
      <c r="AH48" s="39">
        <v>2.19</v>
      </c>
      <c r="AI48" s="39">
        <v>2.88</v>
      </c>
      <c r="AJ48" s="39">
        <v>0</v>
      </c>
      <c r="AK48" s="39">
        <v>3924</v>
      </c>
      <c r="AL48" s="39">
        <v>3996</v>
      </c>
      <c r="AM48" s="39">
        <v>6876</v>
      </c>
      <c r="AN48" s="39">
        <v>5508</v>
      </c>
      <c r="AO48" s="39">
        <v>1224</v>
      </c>
      <c r="AP48" s="39">
        <v>3636</v>
      </c>
      <c r="AQ48" s="39">
        <v>1080</v>
      </c>
      <c r="AR48" s="39">
        <v>3096</v>
      </c>
      <c r="AS48" s="39">
        <v>3312</v>
      </c>
      <c r="AT48" s="39">
        <v>3564</v>
      </c>
      <c r="AU48" s="39">
        <v>8028</v>
      </c>
      <c r="AV48" s="39">
        <v>1656</v>
      </c>
      <c r="AW48" s="39">
        <v>2160</v>
      </c>
      <c r="AX48" s="39">
        <v>8568</v>
      </c>
      <c r="AY48" s="39">
        <v>0</v>
      </c>
      <c r="AZ48" s="39">
        <v>3816</v>
      </c>
      <c r="BA48" s="39">
        <v>4464</v>
      </c>
      <c r="BB48" s="39">
        <v>2412</v>
      </c>
      <c r="BC48" s="39">
        <v>1368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150.03</v>
      </c>
      <c r="CC48" s="38">
        <f>SUM($CC$45:$CC$47)</f>
        <v>28.86552</v>
      </c>
      <c r="CD48" s="36">
        <f>$I$48/$I$49*100</f>
        <v>9.6790495584800826</v>
      </c>
      <c r="CE48" s="36">
        <v>3.4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122.7</v>
      </c>
      <c r="E49" s="38">
        <v>70.31</v>
      </c>
      <c r="F49" s="38">
        <v>100.57</v>
      </c>
      <c r="G49" s="38">
        <v>19.559999999999999</v>
      </c>
      <c r="H49" s="38">
        <v>504.78</v>
      </c>
      <c r="I49" s="38">
        <v>3344.13</v>
      </c>
      <c r="J49" s="39">
        <v>34.659999999999997</v>
      </c>
      <c r="K49" s="39">
        <v>11.31</v>
      </c>
      <c r="L49" s="39">
        <v>0</v>
      </c>
      <c r="M49" s="39">
        <v>0</v>
      </c>
      <c r="N49" s="39">
        <v>198.32</v>
      </c>
      <c r="O49" s="39">
        <v>264.95999999999998</v>
      </c>
      <c r="P49" s="39">
        <v>41.5</v>
      </c>
      <c r="Q49" s="39">
        <v>0</v>
      </c>
      <c r="R49" s="39">
        <v>0</v>
      </c>
      <c r="S49" s="39">
        <v>8.42</v>
      </c>
      <c r="T49" s="39">
        <v>26.66</v>
      </c>
      <c r="U49" s="39">
        <v>4159.33</v>
      </c>
      <c r="V49" s="39">
        <v>3190.27</v>
      </c>
      <c r="W49" s="39">
        <v>1203.03</v>
      </c>
      <c r="X49" s="39">
        <v>328.22</v>
      </c>
      <c r="Y49" s="39">
        <v>1608.99</v>
      </c>
      <c r="Z49" s="39">
        <v>13.12</v>
      </c>
      <c r="AA49" s="39">
        <v>193.18</v>
      </c>
      <c r="AB49" s="39">
        <v>8916.7900000000009</v>
      </c>
      <c r="AC49" s="39">
        <v>1931.53</v>
      </c>
      <c r="AD49" s="39">
        <v>21.02</v>
      </c>
      <c r="AE49" s="39">
        <v>0.82</v>
      </c>
      <c r="AF49" s="39">
        <v>1.81</v>
      </c>
      <c r="AG49" s="39">
        <v>18.14</v>
      </c>
      <c r="AH49" s="39">
        <v>48.14</v>
      </c>
      <c r="AI49" s="39">
        <v>105.26</v>
      </c>
      <c r="AJ49" s="39">
        <v>0</v>
      </c>
      <c r="AK49" s="39">
        <v>12414.73</v>
      </c>
      <c r="AL49" s="39">
        <v>12288.23</v>
      </c>
      <c r="AM49" s="39">
        <v>20848.03</v>
      </c>
      <c r="AN49" s="39">
        <v>16885.38</v>
      </c>
      <c r="AO49" s="39">
        <v>4479.84</v>
      </c>
      <c r="AP49" s="39">
        <v>10822.95</v>
      </c>
      <c r="AQ49" s="39">
        <v>2900.4</v>
      </c>
      <c r="AR49" s="39">
        <v>10637.87</v>
      </c>
      <c r="AS49" s="39">
        <v>7736.56</v>
      </c>
      <c r="AT49" s="39">
        <v>8659.5499999999993</v>
      </c>
      <c r="AU49" s="39">
        <v>17258.22</v>
      </c>
      <c r="AV49" s="39">
        <v>5449.61</v>
      </c>
      <c r="AW49" s="39">
        <v>5422.71</v>
      </c>
      <c r="AX49" s="39">
        <v>25278.75</v>
      </c>
      <c r="AY49" s="39">
        <v>1.05</v>
      </c>
      <c r="AZ49" s="39">
        <v>10171.6</v>
      </c>
      <c r="BA49" s="39">
        <v>10162.200000000001</v>
      </c>
      <c r="BB49" s="39">
        <v>8454.69</v>
      </c>
      <c r="BC49" s="39">
        <v>3773.04</v>
      </c>
      <c r="BD49" s="39">
        <v>0.16</v>
      </c>
      <c r="BE49" s="39">
        <v>7.0000000000000007E-2</v>
      </c>
      <c r="BF49" s="39">
        <v>0.04</v>
      </c>
      <c r="BG49" s="39">
        <v>0.09</v>
      </c>
      <c r="BH49" s="39">
        <v>0.1</v>
      </c>
      <c r="BI49" s="39">
        <v>0.47</v>
      </c>
      <c r="BJ49" s="39">
        <v>0</v>
      </c>
      <c r="BK49" s="39">
        <v>2.66</v>
      </c>
      <c r="BL49" s="39">
        <v>0</v>
      </c>
      <c r="BM49" s="39">
        <v>1.05</v>
      </c>
      <c r="BN49" s="39">
        <v>0.05</v>
      </c>
      <c r="BO49" s="39">
        <v>0.1</v>
      </c>
      <c r="BP49" s="39">
        <v>0</v>
      </c>
      <c r="BQ49" s="39">
        <v>0.09</v>
      </c>
      <c r="BR49" s="39">
        <v>0.16</v>
      </c>
      <c r="BS49" s="39">
        <v>6.54</v>
      </c>
      <c r="BT49" s="39">
        <v>0</v>
      </c>
      <c r="BU49" s="39">
        <v>0</v>
      </c>
      <c r="BV49" s="39">
        <v>9.94</v>
      </c>
      <c r="BW49" s="39">
        <v>0.11</v>
      </c>
      <c r="BX49" s="39">
        <v>0.05</v>
      </c>
      <c r="BY49" s="39">
        <v>0</v>
      </c>
      <c r="BZ49" s="39">
        <v>0</v>
      </c>
      <c r="CA49" s="39">
        <v>0</v>
      </c>
      <c r="CB49" s="39">
        <v>2647.31</v>
      </c>
      <c r="CC49" s="38">
        <v>411.00554699999998</v>
      </c>
      <c r="CE49" s="36">
        <v>1679.31</v>
      </c>
      <c r="CG49" s="36">
        <v>264.66000000000003</v>
      </c>
      <c r="CH49" s="36">
        <v>158.19</v>
      </c>
      <c r="CI49" s="36">
        <v>211.42</v>
      </c>
      <c r="CJ49" s="36">
        <v>14683.44</v>
      </c>
      <c r="CK49" s="36">
        <v>6632.91</v>
      </c>
      <c r="CL49" s="36">
        <v>10658.17</v>
      </c>
      <c r="CM49" s="36">
        <v>319.45999999999998</v>
      </c>
      <c r="CN49" s="36">
        <v>196.66</v>
      </c>
      <c r="CO49" s="36">
        <v>258.25</v>
      </c>
      <c r="CP49" s="36">
        <v>51.25</v>
      </c>
      <c r="CQ49" s="36">
        <v>5.96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15</v>
      </c>
      <c r="E51" s="16"/>
      <c r="F51" s="16">
        <v>28</v>
      </c>
      <c r="G51" s="16"/>
      <c r="H51" s="16">
        <v>57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160</v>
      </c>
      <c r="F29" s="55">
        <v>21.018239999999999</v>
      </c>
      <c r="G29" s="54">
        <v>144.096</v>
      </c>
      <c r="H29" s="54">
        <v>4.32</v>
      </c>
      <c r="I29" s="54">
        <v>4</v>
      </c>
      <c r="J29" s="56">
        <v>25.92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30</v>
      </c>
      <c r="F30" s="67">
        <v>5.22</v>
      </c>
      <c r="G30" s="66">
        <v>161.56799999999998</v>
      </c>
      <c r="H30" s="66">
        <v>4.2</v>
      </c>
      <c r="I30" s="66">
        <v>4.05</v>
      </c>
      <c r="J30" s="68">
        <v>27.51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45636.370312500003</v>
      </c>
      <c r="C1">
        <f>YEAR(Дата_Сост)</f>
        <v>2024</v>
      </c>
      <c r="D1">
        <f>MONTH(Дата_Сост)</f>
        <v>12</v>
      </c>
      <c r="E1">
        <f>DAY(Дата_Сост)</f>
        <v>10</v>
      </c>
    </row>
    <row r="2" spans="1:5">
      <c r="A2" t="s">
        <v>82</v>
      </c>
      <c r="B2" s="2">
        <v>45626.573182870372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2024-11-30T08:47:12Z</dcterms:modified>
</cp:coreProperties>
</file>