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<sst xmlns="http://schemas.openxmlformats.org/spreadsheetml/2006/main" count="186" uniqueCount="154">
  <si>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</si>
  <si>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</si>
  <si>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</si>
  <si>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</si>
  <si>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</si>
  <si>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</si>
  <si>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</si>
  <si>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</si>
  <si>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</si>
  <si>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</si>
  <si>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</si>
  <si>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</si>
  <si>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</si>
  <si>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</si>
  <si>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</si>
  <si>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</si>
  <si>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</si>
  <si>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</si>
  <si>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</si>
  <si>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</si>
  <si>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</si>
  <si>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</si>
  <si>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</si>
  <si>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</si>
  <si>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</si>
  <si>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</si>
  <si>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</si>
  <si>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</si>
  <si>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</si>
  <si>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</si>
  <si>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</si>
  <si>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</si>
  <si>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</si>
  <si>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</si>
  <si>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</si>
  <si>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</si>
  <si>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</si>
  <si>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</si>
  <si>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</si>
  <si>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</si>
  <si>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</si>
  <si>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</si>
  <si>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</si>
  <si>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</si>
  <si>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</si>
  <si>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</si>
  <si>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</si>
  <si>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</si>
  <si>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</si>
  <si>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</si>
  <si>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</si>
  <si>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</si>
  <si>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</si>
  <si>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</si>
  <si>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</si>
  <si>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</si>
  <si>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</si>
  <si>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</si>
  <si>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</si>
  <si>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</si>
  <si>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</si>
  <si>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</si>
  <si>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</si>
  <si>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</si>
  <si>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</si>
  <si>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</si>
  <si>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</si>
  <si>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</si>
  <si>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</si>
  <si>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</si>
  <si>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</si>
  <si>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</si>
  <si>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</si>
  <si>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</si>
  <si>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</si>
  <si>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</si>
  <si>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</si>
  <si>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</si>
  <si>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</si>
  <si>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</si>
  <si>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</si>
  <si>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</si>
  <si>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</si>
  <si>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</si>
  <si>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</si>
  <si>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</si>
  <si>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</si>
  <si>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</si>
  <si>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</si>
  <si>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</si>
  <si>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</si>
  <si>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</si>
  <si>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</si>
  <si>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</si>
  <si>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</si>
  <si>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</si>
  <si>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</si>
  <si>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</si>
  <si>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</si>
  <si>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</si>
  <si>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</si>
  <si>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</si>
  <si>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</si>
  <si>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</si>
  <si>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</si>
  <si>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</si>
  <si>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</si>
  <si>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</si>
  <si>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</si>
  <si>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</si>
  <si>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</si>
  <si>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</si>
  <si>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</si>
  <si>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</si>
  <si>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</si>
  <si>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</si>
  <si>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</si>
  <si>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</si>
  <si>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</si>
  <si>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</si>
  <si>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</si>
  <si>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</si>
  <si>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</si>
  <si>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</si>
  <si>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</si>
  <si>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</si>
  <si>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</si>
  <si>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</si>
  <si>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</si>
  <si>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</si>
  <si>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</si>
  <si>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</si>
  <si>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</si>
  <si>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</si>
  <si>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</si>
  <si>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</si>
  <si>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</si>
  <si>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</si>
  <si>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</si>
  <si>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</si>
  <si>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</si>
  <si>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</si>
  <si>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</si>
  <si>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</si>
  <si>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</si>
  <si>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</si>
  <si>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</si>
  <si>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</si>
  <si>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</si>
  <si>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</si>
  <si>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</si>
  <si>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</si>
  <si>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 12 и старше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</si>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</sst>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35" sqref="G3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18.12.2024г.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"18 декабря 2024 г."</f>
        <v>18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23.685106999999999</v>
      </c>
      <c r="CE11" s="23">
        <v>27.33</v>
      </c>
      <c r="CG11" s="23">
        <v>54.74</v>
      </c>
      <c r="CH11" s="23">
        <v>26.4</v>
      </c>
      <c r="CI11" s="23">
        <v>40.57</v>
      </c>
      <c r="CJ11" s="23">
        <v>1588.64</v>
      </c>
      <c r="CK11" s="23">
        <v>689.13</v>
      </c>
      <c r="CL11" s="23">
        <v>1138.8900000000001</v>
      </c>
      <c r="CM11" s="23">
        <v>40.1</v>
      </c>
      <c r="CN11" s="23">
        <v>20.61</v>
      </c>
      <c r="CO11" s="23">
        <v>30.36</v>
      </c>
      <c r="CP11" s="23">
        <v>4</v>
      </c>
      <c r="CQ11" s="23">
        <v>1</v>
      </c>
      <c r="CR11" s="23">
        <v>14.35458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15.675000000000001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9.5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10.05081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6.0914000000000001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3.1703999999999999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2.6419999999999999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3.8963179999999999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2.361405</v>
      </c>
    </row>
    <row r="16" spans="1:96" s="27" customFormat="1" ht="11.4">
      <c r="B16" s="28" t="s">
        <v>98</v>
      </c>
      <c r="C16" s="29"/>
      <c r="D16" s="29">
        <v>13.9</v>
      </c>
      <c r="E16" s="29">
        <v>10.34</v>
      </c>
      <c r="F16" s="29">
        <v>13.97</v>
      </c>
      <c r="G16" s="29">
        <v>0.37</v>
      </c>
      <c r="H16" s="29">
        <v>39.54</v>
      </c>
      <c r="I16" s="29">
        <v>338.77</v>
      </c>
      <c r="J16" s="30">
        <v>7.15</v>
      </c>
      <c r="K16" s="30">
        <v>0.11</v>
      </c>
      <c r="L16" s="30">
        <v>0</v>
      </c>
      <c r="M16" s="30">
        <v>0</v>
      </c>
      <c r="N16" s="30">
        <v>15.88</v>
      </c>
      <c r="O16" s="30">
        <v>22.8</v>
      </c>
      <c r="P16" s="30">
        <v>0.86</v>
      </c>
      <c r="Q16" s="30">
        <v>0</v>
      </c>
      <c r="R16" s="30">
        <v>0</v>
      </c>
      <c r="S16" s="30">
        <v>0.64</v>
      </c>
      <c r="T16" s="30">
        <v>3.78</v>
      </c>
      <c r="U16" s="30">
        <v>575.01</v>
      </c>
      <c r="V16" s="30">
        <v>246.56</v>
      </c>
      <c r="W16" s="30">
        <v>236.08</v>
      </c>
      <c r="X16" s="30">
        <v>23.62</v>
      </c>
      <c r="Y16" s="30">
        <v>213.33</v>
      </c>
      <c r="Z16" s="30">
        <v>1.34</v>
      </c>
      <c r="AA16" s="30">
        <v>150</v>
      </c>
      <c r="AB16" s="30">
        <v>61.54</v>
      </c>
      <c r="AC16" s="30">
        <v>177.42</v>
      </c>
      <c r="AD16" s="30">
        <v>0.35</v>
      </c>
      <c r="AE16" s="30">
        <v>7.0000000000000007E-2</v>
      </c>
      <c r="AF16" s="30">
        <v>0.34</v>
      </c>
      <c r="AG16" s="30">
        <v>0.25</v>
      </c>
      <c r="AH16" s="30">
        <v>2.87</v>
      </c>
      <c r="AI16" s="30">
        <v>3.71</v>
      </c>
      <c r="AJ16" s="30">
        <v>0</v>
      </c>
      <c r="AK16" s="30">
        <v>793.47</v>
      </c>
      <c r="AL16" s="30">
        <v>656.19</v>
      </c>
      <c r="AM16" s="30">
        <v>1143.6600000000001</v>
      </c>
      <c r="AN16" s="30">
        <v>810.81</v>
      </c>
      <c r="AO16" s="30">
        <v>344.34</v>
      </c>
      <c r="AP16" s="30">
        <v>561.94000000000005</v>
      </c>
      <c r="AQ16" s="30">
        <v>227.89</v>
      </c>
      <c r="AR16" s="30">
        <v>704.86</v>
      </c>
      <c r="AS16" s="30">
        <v>457.93</v>
      </c>
      <c r="AT16" s="30">
        <v>543.63</v>
      </c>
      <c r="AU16" s="30">
        <v>758.49</v>
      </c>
      <c r="AV16" s="30">
        <v>355.57</v>
      </c>
      <c r="AW16" s="30">
        <v>325.58999999999997</v>
      </c>
      <c r="AX16" s="30">
        <v>2179.91</v>
      </c>
      <c r="AY16" s="30">
        <v>5.6</v>
      </c>
      <c r="AZ16" s="30">
        <v>719.78</v>
      </c>
      <c r="BA16" s="30">
        <v>635.99</v>
      </c>
      <c r="BB16" s="30">
        <v>594.73</v>
      </c>
      <c r="BC16" s="30">
        <v>237.93</v>
      </c>
      <c r="BD16" s="30">
        <v>0.12</v>
      </c>
      <c r="BE16" s="30">
        <v>0.06</v>
      </c>
      <c r="BF16" s="30">
        <v>7.0000000000000007E-2</v>
      </c>
      <c r="BG16" s="30">
        <v>0.19</v>
      </c>
      <c r="BH16" s="30">
        <v>0.19</v>
      </c>
      <c r="BI16" s="30">
        <v>0.59</v>
      </c>
      <c r="BJ16" s="30">
        <v>0.03</v>
      </c>
      <c r="BK16" s="30">
        <v>1.64</v>
      </c>
      <c r="BL16" s="30">
        <v>0.02</v>
      </c>
      <c r="BM16" s="30">
        <v>0.64</v>
      </c>
      <c r="BN16" s="30">
        <v>0.02</v>
      </c>
      <c r="BO16" s="30">
        <v>0</v>
      </c>
      <c r="BP16" s="30">
        <v>0</v>
      </c>
      <c r="BQ16" s="30">
        <v>0.11</v>
      </c>
      <c r="BR16" s="30">
        <v>0.15</v>
      </c>
      <c r="BS16" s="30">
        <v>1.51</v>
      </c>
      <c r="BT16" s="30">
        <v>0</v>
      </c>
      <c r="BU16" s="30">
        <v>0</v>
      </c>
      <c r="BV16" s="30">
        <v>0.26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456.29</v>
      </c>
      <c r="CC16" s="29">
        <f>SUM($CC$10:$CC$15)</f>
        <v>56.477634999999999</v>
      </c>
      <c r="CD16" s="27">
        <f>$I$16/$I$51*100</f>
        <v>12.747983021253537</v>
      </c>
      <c r="CE16" s="27">
        <v>160.26</v>
      </c>
      <c r="CG16" s="27">
        <v>60.63</v>
      </c>
      <c r="CH16" s="27">
        <v>31.21</v>
      </c>
      <c r="CI16" s="27">
        <v>45.92</v>
      </c>
      <c r="CJ16" s="27">
        <v>3349.47</v>
      </c>
      <c r="CK16" s="27">
        <v>1750.61</v>
      </c>
      <c r="CL16" s="27">
        <v>2550.04</v>
      </c>
      <c r="CM16" s="27">
        <v>47.64</v>
      </c>
      <c r="CN16" s="27">
        <v>26.85</v>
      </c>
      <c r="CO16" s="27">
        <v>37.24</v>
      </c>
      <c r="CP16" s="27">
        <v>11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1.01</v>
      </c>
      <c r="E18" s="25">
        <v>0</v>
      </c>
      <c r="F18" s="25">
        <v>3.62</v>
      </c>
      <c r="G18" s="25">
        <v>3.62</v>
      </c>
      <c r="H18" s="25">
        <v>6.22</v>
      </c>
      <c r="I18" s="25">
        <v>59.312853599999997</v>
      </c>
      <c r="J18" s="26">
        <v>0.45</v>
      </c>
      <c r="K18" s="26">
        <v>2.34</v>
      </c>
      <c r="L18" s="26">
        <v>0</v>
      </c>
      <c r="M18" s="26">
        <v>0</v>
      </c>
      <c r="N18" s="26">
        <v>4.04</v>
      </c>
      <c r="O18" s="26">
        <v>1.24</v>
      </c>
      <c r="P18" s="26">
        <v>0.93</v>
      </c>
      <c r="Q18" s="26">
        <v>0</v>
      </c>
      <c r="R18" s="26">
        <v>0</v>
      </c>
      <c r="S18" s="26">
        <v>0.12</v>
      </c>
      <c r="T18" s="26">
        <v>0.78</v>
      </c>
      <c r="U18" s="26">
        <v>118.81</v>
      </c>
      <c r="V18" s="26">
        <v>118.41</v>
      </c>
      <c r="W18" s="26">
        <v>20.190000000000001</v>
      </c>
      <c r="X18" s="26">
        <v>6.57</v>
      </c>
      <c r="Y18" s="26">
        <v>14.16</v>
      </c>
      <c r="Z18" s="26">
        <v>0.27</v>
      </c>
      <c r="AA18" s="26">
        <v>0</v>
      </c>
      <c r="AB18" s="26">
        <v>7.41</v>
      </c>
      <c r="AC18" s="26">
        <v>1.1299999999999999</v>
      </c>
      <c r="AD18" s="26">
        <v>1.63</v>
      </c>
      <c r="AE18" s="26">
        <v>0.01</v>
      </c>
      <c r="AF18" s="26">
        <v>0.02</v>
      </c>
      <c r="AG18" s="26">
        <v>0.27</v>
      </c>
      <c r="AH18" s="26">
        <v>0.36</v>
      </c>
      <c r="AI18" s="26">
        <v>17.079999999999998</v>
      </c>
      <c r="AJ18" s="26">
        <v>0</v>
      </c>
      <c r="AK18" s="26">
        <v>21.49</v>
      </c>
      <c r="AL18" s="26">
        <v>18.52</v>
      </c>
      <c r="AM18" s="26">
        <v>23.71</v>
      </c>
      <c r="AN18" s="26">
        <v>22.6</v>
      </c>
      <c r="AO18" s="26">
        <v>8.15</v>
      </c>
      <c r="AP18" s="26">
        <v>16.670000000000002</v>
      </c>
      <c r="AQ18" s="26">
        <v>3.71</v>
      </c>
      <c r="AR18" s="26">
        <v>20.75</v>
      </c>
      <c r="AS18" s="26">
        <v>26.3</v>
      </c>
      <c r="AT18" s="26">
        <v>31.49</v>
      </c>
      <c r="AU18" s="26">
        <v>63.72</v>
      </c>
      <c r="AV18" s="26">
        <v>10.38</v>
      </c>
      <c r="AW18" s="26">
        <v>17.41</v>
      </c>
      <c r="AX18" s="26">
        <v>101.88</v>
      </c>
      <c r="AY18" s="26">
        <v>0</v>
      </c>
      <c r="AZ18" s="26">
        <v>21.86</v>
      </c>
      <c r="BA18" s="26">
        <v>21.86</v>
      </c>
      <c r="BB18" s="26">
        <v>18.52</v>
      </c>
      <c r="BC18" s="26">
        <v>7.41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49.27</v>
      </c>
      <c r="CC18" s="25">
        <v>10.631636</v>
      </c>
      <c r="CE18" s="23">
        <v>1.23</v>
      </c>
      <c r="CG18" s="23">
        <v>16.38</v>
      </c>
      <c r="CH18" s="23">
        <v>7.22</v>
      </c>
      <c r="CI18" s="23">
        <v>11.8</v>
      </c>
      <c r="CJ18" s="23">
        <v>406.9</v>
      </c>
      <c r="CK18" s="23">
        <v>103.56</v>
      </c>
      <c r="CL18" s="23">
        <v>255.23</v>
      </c>
      <c r="CM18" s="23">
        <v>11.11</v>
      </c>
      <c r="CN18" s="23">
        <v>9.14</v>
      </c>
      <c r="CO18" s="23">
        <v>10.119999999999999</v>
      </c>
      <c r="CP18" s="23">
        <v>1.8</v>
      </c>
      <c r="CQ18" s="23">
        <v>0.3</v>
      </c>
      <c r="CR18" s="23">
        <v>6.443416</v>
      </c>
    </row>
    <row r="19" spans="1:96" s="23" customFormat="1">
      <c r="A19" s="23" t="str">
        <f>"16/2"</f>
        <v>16/2</v>
      </c>
      <c r="B19" s="24" t="s">
        <v>101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8.8617760000000008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5.370768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23.986456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14.537240000000001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"100"</f>
        <v>100</v>
      </c>
      <c r="D21" s="25">
        <v>15</v>
      </c>
      <c r="E21" s="25">
        <v>13.25</v>
      </c>
      <c r="F21" s="25">
        <v>12.92</v>
      </c>
      <c r="G21" s="25">
        <v>3.92</v>
      </c>
      <c r="H21" s="25">
        <v>10.72</v>
      </c>
      <c r="I21" s="25">
        <v>218.904</v>
      </c>
      <c r="J21" s="26">
        <v>5.97</v>
      </c>
      <c r="K21" s="26">
        <v>3.25</v>
      </c>
      <c r="L21" s="26">
        <v>0</v>
      </c>
      <c r="M21" s="26">
        <v>0</v>
      </c>
      <c r="N21" s="26">
        <v>1.1000000000000001</v>
      </c>
      <c r="O21" s="26">
        <v>9.09</v>
      </c>
      <c r="P21" s="26">
        <v>0.53</v>
      </c>
      <c r="Q21" s="26">
        <v>0</v>
      </c>
      <c r="R21" s="26">
        <v>0</v>
      </c>
      <c r="S21" s="26">
        <v>0.06</v>
      </c>
      <c r="T21" s="26">
        <v>1.65</v>
      </c>
      <c r="U21" s="26">
        <v>228.99</v>
      </c>
      <c r="V21" s="26">
        <v>230.81</v>
      </c>
      <c r="W21" s="26">
        <v>11.92</v>
      </c>
      <c r="X21" s="26">
        <v>18.32</v>
      </c>
      <c r="Y21" s="26">
        <v>130.44999999999999</v>
      </c>
      <c r="Z21" s="26">
        <v>2.17</v>
      </c>
      <c r="AA21" s="26">
        <v>0</v>
      </c>
      <c r="AB21" s="26">
        <v>0</v>
      </c>
      <c r="AC21" s="26">
        <v>0</v>
      </c>
      <c r="AD21" s="26">
        <v>2.62</v>
      </c>
      <c r="AE21" s="26">
        <v>0.06</v>
      </c>
      <c r="AF21" s="26">
        <v>0.11</v>
      </c>
      <c r="AG21" s="26">
        <v>3.29</v>
      </c>
      <c r="AH21" s="26">
        <v>6.42</v>
      </c>
      <c r="AI21" s="26">
        <v>0.2</v>
      </c>
      <c r="AJ21" s="26">
        <v>0</v>
      </c>
      <c r="AK21" s="26">
        <v>789.74</v>
      </c>
      <c r="AL21" s="26">
        <v>611.61</v>
      </c>
      <c r="AM21" s="26">
        <v>1136.44</v>
      </c>
      <c r="AN21" s="26">
        <v>1159.81</v>
      </c>
      <c r="AO21" s="26">
        <v>333.45</v>
      </c>
      <c r="AP21" s="26">
        <v>604.91999999999996</v>
      </c>
      <c r="AQ21" s="26">
        <v>162.02000000000001</v>
      </c>
      <c r="AR21" s="26">
        <v>625.72</v>
      </c>
      <c r="AS21" s="26">
        <v>810.54</v>
      </c>
      <c r="AT21" s="26">
        <v>794.45</v>
      </c>
      <c r="AU21" s="26">
        <v>1304.17</v>
      </c>
      <c r="AV21" s="26">
        <v>528.12</v>
      </c>
      <c r="AW21" s="26">
        <v>706.95</v>
      </c>
      <c r="AX21" s="26">
        <v>2518.42</v>
      </c>
      <c r="AY21" s="26">
        <v>206.63</v>
      </c>
      <c r="AZ21" s="26">
        <v>595.23</v>
      </c>
      <c r="BA21" s="26">
        <v>602.35</v>
      </c>
      <c r="BB21" s="26">
        <v>499.75</v>
      </c>
      <c r="BC21" s="26">
        <v>209.05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0.25</v>
      </c>
      <c r="BL21" s="26">
        <v>0</v>
      </c>
      <c r="BM21" s="26">
        <v>0.16</v>
      </c>
      <c r="BN21" s="26">
        <v>0.01</v>
      </c>
      <c r="BO21" s="26">
        <v>0.03</v>
      </c>
      <c r="BP21" s="26">
        <v>0</v>
      </c>
      <c r="BQ21" s="26">
        <v>0</v>
      </c>
      <c r="BR21" s="26">
        <v>0</v>
      </c>
      <c r="BS21" s="26">
        <v>0.9</v>
      </c>
      <c r="BT21" s="26">
        <v>0</v>
      </c>
      <c r="BU21" s="26">
        <v>0</v>
      </c>
      <c r="BV21" s="26">
        <v>2.2599999999999998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85.95</v>
      </c>
      <c r="CC21" s="25">
        <v>59.265239000000001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0.5</v>
      </c>
      <c r="CR21" s="23">
        <v>36.13449</v>
      </c>
    </row>
    <row r="22" spans="1:96" s="23" customFormat="1">
      <c r="A22" s="23" t="str">
        <f>"2"</f>
        <v>2</v>
      </c>
      <c r="B22" s="24" t="s">
        <v>96</v>
      </c>
      <c r="C22" s="25" t="str">
        <f>"33,5"</f>
        <v>33,5</v>
      </c>
      <c r="D22" s="25">
        <v>2.2200000000000002</v>
      </c>
      <c r="E22" s="25">
        <v>0</v>
      </c>
      <c r="F22" s="25">
        <v>0.22</v>
      </c>
      <c r="G22" s="25">
        <v>0.22</v>
      </c>
      <c r="H22" s="25">
        <v>15.71</v>
      </c>
      <c r="I22" s="25">
        <v>75.006834999999995</v>
      </c>
      <c r="J22" s="26">
        <v>0</v>
      </c>
      <c r="K22" s="26">
        <v>0</v>
      </c>
      <c r="L22" s="26">
        <v>0</v>
      </c>
      <c r="M22" s="26">
        <v>0</v>
      </c>
      <c r="N22" s="26">
        <v>0.37</v>
      </c>
      <c r="O22" s="26">
        <v>15.28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106.96</v>
      </c>
      <c r="AL22" s="26">
        <v>111.33</v>
      </c>
      <c r="AM22" s="26">
        <v>170.5</v>
      </c>
      <c r="AN22" s="26">
        <v>56.54</v>
      </c>
      <c r="AO22" s="26">
        <v>33.520000000000003</v>
      </c>
      <c r="AP22" s="26">
        <v>67.03</v>
      </c>
      <c r="AQ22" s="26">
        <v>25.36</v>
      </c>
      <c r="AR22" s="26">
        <v>121.24</v>
      </c>
      <c r="AS22" s="26">
        <v>75.19</v>
      </c>
      <c r="AT22" s="26">
        <v>104.92</v>
      </c>
      <c r="AU22" s="26">
        <v>86.56</v>
      </c>
      <c r="AV22" s="26">
        <v>45.47</v>
      </c>
      <c r="AW22" s="26">
        <v>80.44</v>
      </c>
      <c r="AX22" s="26">
        <v>672.67</v>
      </c>
      <c r="AY22" s="26">
        <v>0</v>
      </c>
      <c r="AZ22" s="26">
        <v>219.17</v>
      </c>
      <c r="BA22" s="26">
        <v>95.3</v>
      </c>
      <c r="BB22" s="26">
        <v>63.24</v>
      </c>
      <c r="BC22" s="26">
        <v>50.13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13.1</v>
      </c>
      <c r="CC22" s="25">
        <v>2.1241680000000001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1.77014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58.013999999999989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1.962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1.635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4.3391039999999998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2.6297600000000001</v>
      </c>
    </row>
    <row r="25" spans="1:96" s="27" customFormat="1" ht="11.4">
      <c r="B25" s="28" t="s">
        <v>106</v>
      </c>
      <c r="C25" s="29"/>
      <c r="D25" s="29">
        <v>28.08</v>
      </c>
      <c r="E25" s="29">
        <v>13.8</v>
      </c>
      <c r="F25" s="29">
        <v>25.16</v>
      </c>
      <c r="G25" s="29">
        <v>13.01</v>
      </c>
      <c r="H25" s="29">
        <v>90.02</v>
      </c>
      <c r="I25" s="29">
        <v>688.89</v>
      </c>
      <c r="J25" s="30">
        <v>9.33</v>
      </c>
      <c r="K25" s="30">
        <v>8.27</v>
      </c>
      <c r="L25" s="30">
        <v>0</v>
      </c>
      <c r="M25" s="30">
        <v>0</v>
      </c>
      <c r="N25" s="30">
        <v>14.37</v>
      </c>
      <c r="O25" s="30">
        <v>67.42</v>
      </c>
      <c r="P25" s="30">
        <v>8.23</v>
      </c>
      <c r="Q25" s="30">
        <v>0</v>
      </c>
      <c r="R25" s="30">
        <v>0</v>
      </c>
      <c r="S25" s="30">
        <v>0.88</v>
      </c>
      <c r="T25" s="30">
        <v>8.0500000000000007</v>
      </c>
      <c r="U25" s="30">
        <v>1074.76</v>
      </c>
      <c r="V25" s="30">
        <v>1470.04</v>
      </c>
      <c r="W25" s="30">
        <v>102.36</v>
      </c>
      <c r="X25" s="30">
        <v>94.98</v>
      </c>
      <c r="Y25" s="30">
        <v>344.74</v>
      </c>
      <c r="Z25" s="30">
        <v>6.37</v>
      </c>
      <c r="AA25" s="30">
        <v>18.75</v>
      </c>
      <c r="AB25" s="30">
        <v>53.46</v>
      </c>
      <c r="AC25" s="30">
        <v>28.3</v>
      </c>
      <c r="AD25" s="30">
        <v>6.74</v>
      </c>
      <c r="AE25" s="30">
        <v>0.42</v>
      </c>
      <c r="AF25" s="30">
        <v>0.31</v>
      </c>
      <c r="AG25" s="30">
        <v>6</v>
      </c>
      <c r="AH25" s="30">
        <v>12.06</v>
      </c>
      <c r="AI25" s="30">
        <v>27.14</v>
      </c>
      <c r="AJ25" s="30">
        <v>0</v>
      </c>
      <c r="AK25" s="30">
        <v>1248</v>
      </c>
      <c r="AL25" s="30">
        <v>1087.83</v>
      </c>
      <c r="AM25" s="30">
        <v>1857.97</v>
      </c>
      <c r="AN25" s="30">
        <v>1696.39</v>
      </c>
      <c r="AO25" s="30">
        <v>466.67</v>
      </c>
      <c r="AP25" s="30">
        <v>975.46</v>
      </c>
      <c r="AQ25" s="30">
        <v>300.5</v>
      </c>
      <c r="AR25" s="30">
        <v>1137.55</v>
      </c>
      <c r="AS25" s="30">
        <v>1247.92</v>
      </c>
      <c r="AT25" s="30">
        <v>1556.1</v>
      </c>
      <c r="AU25" s="30">
        <v>2068.9499999999998</v>
      </c>
      <c r="AV25" s="30">
        <v>719.37</v>
      </c>
      <c r="AW25" s="30">
        <v>1120.29</v>
      </c>
      <c r="AX25" s="30">
        <v>4644.22</v>
      </c>
      <c r="AY25" s="30">
        <v>206.63</v>
      </c>
      <c r="AZ25" s="30">
        <v>1152.43</v>
      </c>
      <c r="BA25" s="30">
        <v>987.84</v>
      </c>
      <c r="BB25" s="30">
        <v>831.16</v>
      </c>
      <c r="BC25" s="30">
        <v>372.82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1.72</v>
      </c>
      <c r="BL25" s="30">
        <v>0</v>
      </c>
      <c r="BM25" s="30">
        <v>0.8</v>
      </c>
      <c r="BN25" s="30">
        <v>0.04</v>
      </c>
      <c r="BO25" s="30">
        <v>0.08</v>
      </c>
      <c r="BP25" s="30">
        <v>0</v>
      </c>
      <c r="BQ25" s="30">
        <v>0.05</v>
      </c>
      <c r="BR25" s="30">
        <v>0.1</v>
      </c>
      <c r="BS25" s="30">
        <v>3.71</v>
      </c>
      <c r="BT25" s="30">
        <v>0</v>
      </c>
      <c r="BU25" s="30">
        <v>0</v>
      </c>
      <c r="BV25" s="30">
        <v>7.22</v>
      </c>
      <c r="BW25" s="30">
        <v>0.05</v>
      </c>
      <c r="BX25" s="30">
        <v>0</v>
      </c>
      <c r="BY25" s="30">
        <v>0</v>
      </c>
      <c r="BZ25" s="30">
        <v>0</v>
      </c>
      <c r="CA25" s="30">
        <v>0</v>
      </c>
      <c r="CB25" s="30">
        <v>660.47</v>
      </c>
      <c r="CC25" s="29">
        <f>SUM($CC$17:$CC$24)</f>
        <v>111.170379</v>
      </c>
      <c r="CD25" s="27">
        <f>$I$25/$I$51*100</f>
        <v>25.923068818110661</v>
      </c>
      <c r="CE25" s="27">
        <v>27.66</v>
      </c>
      <c r="CG25" s="27">
        <v>152.12</v>
      </c>
      <c r="CH25" s="27">
        <v>83.04</v>
      </c>
      <c r="CI25" s="27">
        <v>117.58</v>
      </c>
      <c r="CJ25" s="27">
        <v>4936.8999999999996</v>
      </c>
      <c r="CK25" s="27">
        <v>2241.52</v>
      </c>
      <c r="CL25" s="27">
        <v>3589.21</v>
      </c>
      <c r="CM25" s="27">
        <v>117.12</v>
      </c>
      <c r="CN25" s="27">
        <v>66.010000000000005</v>
      </c>
      <c r="CO25" s="27">
        <v>91.57</v>
      </c>
      <c r="CP25" s="27">
        <v>6.8</v>
      </c>
      <c r="CQ25" s="27">
        <v>2.35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11.231999999999999</v>
      </c>
      <c r="CE27" s="23">
        <v>0</v>
      </c>
      <c r="CG27" s="23">
        <v>2.7</v>
      </c>
      <c r="CH27" s="23">
        <v>2.7</v>
      </c>
      <c r="CI27" s="23">
        <v>2.7</v>
      </c>
      <c r="CJ27" s="23">
        <v>270</v>
      </c>
      <c r="CK27" s="23">
        <v>122.85</v>
      </c>
      <c r="CL27" s="23">
        <v>196.43</v>
      </c>
      <c r="CM27" s="23">
        <v>0.41</v>
      </c>
      <c r="CN27" s="23">
        <v>0.41</v>
      </c>
      <c r="CO27" s="23">
        <v>0.41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"17"</f>
        <v>17</v>
      </c>
      <c r="B28" s="20" t="s">
        <v>109</v>
      </c>
      <c r="C28" s="21" t="str">
        <f>"33"</f>
        <v>33</v>
      </c>
      <c r="D28" s="21">
        <v>1.49</v>
      </c>
      <c r="E28" s="21">
        <v>0</v>
      </c>
      <c r="F28" s="21">
        <v>6.6</v>
      </c>
      <c r="G28" s="21">
        <v>0</v>
      </c>
      <c r="H28" s="21">
        <v>18.48</v>
      </c>
      <c r="I28" s="21">
        <v>135.56400000000002</v>
      </c>
      <c r="J28" s="22">
        <v>0</v>
      </c>
      <c r="K28" s="22">
        <v>0</v>
      </c>
      <c r="L28" s="22">
        <v>0</v>
      </c>
      <c r="M28" s="22">
        <v>0</v>
      </c>
      <c r="N28" s="22">
        <v>18.48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7.0000000000000007E-2</v>
      </c>
      <c r="AE28" s="22">
        <v>0</v>
      </c>
      <c r="AF28" s="22">
        <v>0</v>
      </c>
      <c r="AG28" s="22">
        <v>0</v>
      </c>
      <c r="AH28" s="22">
        <v>0.23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12.119975999999999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10.09998</v>
      </c>
    </row>
    <row r="29" spans="1:96" s="27" customFormat="1" ht="11.4">
      <c r="B29" s="28" t="s">
        <v>110</v>
      </c>
      <c r="C29" s="29"/>
      <c r="D29" s="29">
        <v>2.4900000000000002</v>
      </c>
      <c r="E29" s="29">
        <v>0</v>
      </c>
      <c r="F29" s="29">
        <v>6.8</v>
      </c>
      <c r="G29" s="29">
        <v>0</v>
      </c>
      <c r="H29" s="29">
        <v>39.08</v>
      </c>
      <c r="I29" s="29">
        <v>222.04</v>
      </c>
      <c r="J29" s="30">
        <v>0</v>
      </c>
      <c r="K29" s="30">
        <v>0</v>
      </c>
      <c r="L29" s="30">
        <v>0</v>
      </c>
      <c r="M29" s="30">
        <v>0</v>
      </c>
      <c r="N29" s="30">
        <v>38.28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0.27</v>
      </c>
      <c r="AE29" s="30">
        <v>0.02</v>
      </c>
      <c r="AF29" s="30">
        <v>0.02</v>
      </c>
      <c r="AG29" s="30">
        <v>0.2</v>
      </c>
      <c r="AH29" s="30">
        <v>0.63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23.351976000000001</v>
      </c>
      <c r="CD29" s="27">
        <f>$I$29/$I$51*100</f>
        <v>8.3554097176229742</v>
      </c>
      <c r="CE29" s="27">
        <v>0</v>
      </c>
      <c r="CG29" s="27">
        <v>2.7</v>
      </c>
      <c r="CH29" s="27">
        <v>2.7</v>
      </c>
      <c r="CI29" s="27">
        <v>2.7</v>
      </c>
      <c r="CJ29" s="27">
        <v>270</v>
      </c>
      <c r="CK29" s="27">
        <v>122.85</v>
      </c>
      <c r="CL29" s="27">
        <v>196.43</v>
      </c>
      <c r="CM29" s="27">
        <v>0.41</v>
      </c>
      <c r="CN29" s="27">
        <v>0.41</v>
      </c>
      <c r="CO29" s="27">
        <v>0.41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93</v>
      </c>
      <c r="C32" s="25" t="str">
        <f>"240"</f>
        <v>240</v>
      </c>
      <c r="D32" s="25">
        <v>3.59</v>
      </c>
      <c r="E32" s="25">
        <v>3.53</v>
      </c>
      <c r="F32" s="25">
        <v>7.25</v>
      </c>
      <c r="G32" s="25">
        <v>0</v>
      </c>
      <c r="H32" s="25">
        <v>10.27</v>
      </c>
      <c r="I32" s="25">
        <v>117.75313679999999</v>
      </c>
      <c r="J32" s="26">
        <v>5.23</v>
      </c>
      <c r="K32" s="26">
        <v>0.13</v>
      </c>
      <c r="L32" s="26">
        <v>0</v>
      </c>
      <c r="M32" s="26">
        <v>0</v>
      </c>
      <c r="N32" s="26">
        <v>9.59</v>
      </c>
      <c r="O32" s="26">
        <v>0</v>
      </c>
      <c r="P32" s="26">
        <v>0.68</v>
      </c>
      <c r="Q32" s="26">
        <v>0</v>
      </c>
      <c r="R32" s="26">
        <v>0</v>
      </c>
      <c r="S32" s="26">
        <v>0.12</v>
      </c>
      <c r="T32" s="26">
        <v>2.36</v>
      </c>
      <c r="U32" s="26">
        <v>527.63</v>
      </c>
      <c r="V32" s="26">
        <v>206.25</v>
      </c>
      <c r="W32" s="26">
        <v>148.26</v>
      </c>
      <c r="X32" s="26">
        <v>17.559999999999999</v>
      </c>
      <c r="Y32" s="26">
        <v>102.36</v>
      </c>
      <c r="Z32" s="26">
        <v>0.22</v>
      </c>
      <c r="AA32" s="26">
        <v>28.8</v>
      </c>
      <c r="AB32" s="26">
        <v>24</v>
      </c>
      <c r="AC32" s="26">
        <v>53.4</v>
      </c>
      <c r="AD32" s="26">
        <v>0.06</v>
      </c>
      <c r="AE32" s="26">
        <v>0.04</v>
      </c>
      <c r="AF32" s="26">
        <v>0.16</v>
      </c>
      <c r="AG32" s="26">
        <v>0.18</v>
      </c>
      <c r="AH32" s="26">
        <v>0.97</v>
      </c>
      <c r="AI32" s="26">
        <v>3.22</v>
      </c>
      <c r="AJ32" s="26">
        <v>0</v>
      </c>
      <c r="AK32" s="26">
        <v>186.24</v>
      </c>
      <c r="AL32" s="26">
        <v>183.94</v>
      </c>
      <c r="AM32" s="26">
        <v>315.63</v>
      </c>
      <c r="AN32" s="26">
        <v>252.97</v>
      </c>
      <c r="AO32" s="26">
        <v>84.43</v>
      </c>
      <c r="AP32" s="26">
        <v>149.30000000000001</v>
      </c>
      <c r="AQ32" s="26">
        <v>50.93</v>
      </c>
      <c r="AR32" s="26">
        <v>167.06</v>
      </c>
      <c r="AS32" s="26">
        <v>2.0499999999999998</v>
      </c>
      <c r="AT32" s="26">
        <v>1.48</v>
      </c>
      <c r="AU32" s="26">
        <v>3.23</v>
      </c>
      <c r="AV32" s="26">
        <v>1.98</v>
      </c>
      <c r="AW32" s="26">
        <v>1.36</v>
      </c>
      <c r="AX32" s="26">
        <v>8.07</v>
      </c>
      <c r="AY32" s="26">
        <v>0</v>
      </c>
      <c r="AZ32" s="26">
        <v>2.71</v>
      </c>
      <c r="BA32" s="26">
        <v>3.05</v>
      </c>
      <c r="BB32" s="26">
        <v>209.93</v>
      </c>
      <c r="BC32" s="26">
        <v>29.89</v>
      </c>
      <c r="BD32" s="26">
        <v>0.14000000000000001</v>
      </c>
      <c r="BE32" s="26">
        <v>0.06</v>
      </c>
      <c r="BF32" s="26">
        <v>0.03</v>
      </c>
      <c r="BG32" s="26">
        <v>0.08</v>
      </c>
      <c r="BH32" s="26">
        <v>0.09</v>
      </c>
      <c r="BI32" s="26">
        <v>0.42</v>
      </c>
      <c r="BJ32" s="26">
        <v>0</v>
      </c>
      <c r="BK32" s="26">
        <v>1.17</v>
      </c>
      <c r="BL32" s="26">
        <v>0</v>
      </c>
      <c r="BM32" s="26">
        <v>0.36</v>
      </c>
      <c r="BN32" s="26">
        <v>0</v>
      </c>
      <c r="BO32" s="26">
        <v>0</v>
      </c>
      <c r="BP32" s="26">
        <v>0</v>
      </c>
      <c r="BQ32" s="26">
        <v>0.08</v>
      </c>
      <c r="BR32" s="26">
        <v>0.12</v>
      </c>
      <c r="BS32" s="26">
        <v>0.96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243.04</v>
      </c>
      <c r="CC32" s="25">
        <v>28.422128000000001</v>
      </c>
      <c r="CE32" s="23">
        <v>32.799999999999997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4.8</v>
      </c>
      <c r="CQ32" s="23">
        <v>1.2</v>
      </c>
      <c r="CR32" s="23">
        <v>17.225496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15.675000000000001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9.5</v>
      </c>
    </row>
    <row r="34" spans="1:96" s="23" customFormat="1">
      <c r="A34" s="23" t="str">
        <f>"4/13"</f>
        <v>4/13</v>
      </c>
      <c r="B34" s="24" t="s">
        <v>95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20.10162</v>
      </c>
      <c r="CE34" s="23">
        <v>57.67</v>
      </c>
      <c r="CG34" s="23">
        <v>0</v>
      </c>
      <c r="CH34" s="23">
        <v>0</v>
      </c>
      <c r="CI34" s="23">
        <v>0</v>
      </c>
      <c r="CJ34" s="23">
        <v>500</v>
      </c>
      <c r="CK34" s="23">
        <v>370</v>
      </c>
      <c r="CL34" s="23">
        <v>435</v>
      </c>
      <c r="CM34" s="23">
        <v>1.53</v>
      </c>
      <c r="CN34" s="23">
        <v>0.97</v>
      </c>
      <c r="CO34" s="23">
        <v>1.25</v>
      </c>
      <c r="CP34" s="23">
        <v>0</v>
      </c>
      <c r="CQ34" s="23">
        <v>0</v>
      </c>
      <c r="CR34" s="23">
        <v>12.1828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3.1703999999999999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2.6419999999999999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3.8963179999999999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2.361405</v>
      </c>
    </row>
    <row r="37" spans="1:96" s="27" customFormat="1" ht="11.4">
      <c r="B37" s="28" t="s">
        <v>112</v>
      </c>
      <c r="C37" s="29"/>
      <c r="D37" s="29">
        <v>16.82</v>
      </c>
      <c r="E37" s="29">
        <v>13.25</v>
      </c>
      <c r="F37" s="29">
        <v>18.12</v>
      </c>
      <c r="G37" s="29">
        <v>0.37</v>
      </c>
      <c r="H37" s="29">
        <v>41.25</v>
      </c>
      <c r="I37" s="29">
        <v>394.83</v>
      </c>
      <c r="J37" s="30">
        <v>9.61</v>
      </c>
      <c r="K37" s="30">
        <v>0.13</v>
      </c>
      <c r="L37" s="30">
        <v>0</v>
      </c>
      <c r="M37" s="30">
        <v>0</v>
      </c>
      <c r="N37" s="30">
        <v>17.48</v>
      </c>
      <c r="O37" s="30">
        <v>22.8</v>
      </c>
      <c r="P37" s="30">
        <v>0.97</v>
      </c>
      <c r="Q37" s="30">
        <v>0</v>
      </c>
      <c r="R37" s="30">
        <v>0</v>
      </c>
      <c r="S37" s="30">
        <v>0.86</v>
      </c>
      <c r="T37" s="30">
        <v>4.5999999999999996</v>
      </c>
      <c r="U37" s="30">
        <v>743.95</v>
      </c>
      <c r="V37" s="30">
        <v>289.74</v>
      </c>
      <c r="W37" s="30">
        <v>348.79</v>
      </c>
      <c r="X37" s="30">
        <v>30.04</v>
      </c>
      <c r="Y37" s="30">
        <v>280.39</v>
      </c>
      <c r="Z37" s="30">
        <v>1.48</v>
      </c>
      <c r="AA37" s="30">
        <v>180.8</v>
      </c>
      <c r="AB37" s="30">
        <v>82.54</v>
      </c>
      <c r="AC37" s="30">
        <v>215.12</v>
      </c>
      <c r="AD37" s="30">
        <v>0.41</v>
      </c>
      <c r="AE37" s="30">
        <v>0.08</v>
      </c>
      <c r="AF37" s="30">
        <v>0.4</v>
      </c>
      <c r="AG37" s="30">
        <v>0.3</v>
      </c>
      <c r="AH37" s="30">
        <v>3.64</v>
      </c>
      <c r="AI37" s="30">
        <v>4.32</v>
      </c>
      <c r="AJ37" s="30">
        <v>0</v>
      </c>
      <c r="AK37" s="30">
        <v>993.51</v>
      </c>
      <c r="AL37" s="30">
        <v>783.85</v>
      </c>
      <c r="AM37" s="30">
        <v>1389.27</v>
      </c>
      <c r="AN37" s="30">
        <v>1005.97</v>
      </c>
      <c r="AO37" s="30">
        <v>412.41</v>
      </c>
      <c r="AP37" s="30">
        <v>678.82</v>
      </c>
      <c r="AQ37" s="30">
        <v>302.38</v>
      </c>
      <c r="AR37" s="30">
        <v>854.71</v>
      </c>
      <c r="AS37" s="30">
        <v>518.28</v>
      </c>
      <c r="AT37" s="30">
        <v>614.88</v>
      </c>
      <c r="AU37" s="30">
        <v>894.03</v>
      </c>
      <c r="AV37" s="30">
        <v>504.9</v>
      </c>
      <c r="AW37" s="30">
        <v>363.82</v>
      </c>
      <c r="AX37" s="30">
        <v>2641.25</v>
      </c>
      <c r="AY37" s="30">
        <v>5.6</v>
      </c>
      <c r="AZ37" s="30">
        <v>952.23</v>
      </c>
      <c r="BA37" s="30">
        <v>756.5</v>
      </c>
      <c r="BB37" s="30">
        <v>764.72</v>
      </c>
      <c r="BC37" s="30">
        <v>263.91000000000003</v>
      </c>
      <c r="BD37" s="30">
        <v>0.14000000000000001</v>
      </c>
      <c r="BE37" s="30">
        <v>0.08</v>
      </c>
      <c r="BF37" s="30">
        <v>0.11</v>
      </c>
      <c r="BG37" s="30">
        <v>0.33</v>
      </c>
      <c r="BH37" s="30">
        <v>0.32</v>
      </c>
      <c r="BI37" s="30">
        <v>0.9</v>
      </c>
      <c r="BJ37" s="30">
        <v>0.06</v>
      </c>
      <c r="BK37" s="30">
        <v>2.4500000000000002</v>
      </c>
      <c r="BL37" s="30">
        <v>0.04</v>
      </c>
      <c r="BM37" s="30">
        <v>1.04</v>
      </c>
      <c r="BN37" s="30">
        <v>0.04</v>
      </c>
      <c r="BO37" s="30">
        <v>0</v>
      </c>
      <c r="BP37" s="30">
        <v>0</v>
      </c>
      <c r="BQ37" s="30">
        <v>0.16</v>
      </c>
      <c r="BR37" s="30">
        <v>0.22</v>
      </c>
      <c r="BS37" s="30">
        <v>2.34</v>
      </c>
      <c r="BT37" s="30">
        <v>0</v>
      </c>
      <c r="BU37" s="30">
        <v>0</v>
      </c>
      <c r="BV37" s="30">
        <v>0.33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500.9</v>
      </c>
      <c r="CC37" s="29">
        <f>SUM($CC$31:$CC$36)</f>
        <v>71.265465999999989</v>
      </c>
      <c r="CD37" s="27">
        <f>$I$37/$I$51*100</f>
        <v>14.85753206093082</v>
      </c>
      <c r="CE37" s="27">
        <v>194.56</v>
      </c>
      <c r="CG37" s="27">
        <v>49.09</v>
      </c>
      <c r="CH37" s="27">
        <v>27.86</v>
      </c>
      <c r="CI37" s="27">
        <v>38.47</v>
      </c>
      <c r="CJ37" s="27">
        <v>3081.48</v>
      </c>
      <c r="CK37" s="27">
        <v>1653.97</v>
      </c>
      <c r="CL37" s="27">
        <v>2367.73</v>
      </c>
      <c r="CM37" s="27">
        <v>36.04</v>
      </c>
      <c r="CN37" s="27">
        <v>25.77</v>
      </c>
      <c r="CO37" s="27">
        <v>30.91</v>
      </c>
      <c r="CP37" s="27">
        <v>11.8</v>
      </c>
      <c r="CQ37" s="27">
        <v>1.2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1.68</v>
      </c>
      <c r="E39" s="25">
        <v>0</v>
      </c>
      <c r="F39" s="25">
        <v>6.04</v>
      </c>
      <c r="G39" s="25">
        <v>6.04</v>
      </c>
      <c r="H39" s="25">
        <v>10.36</v>
      </c>
      <c r="I39" s="25">
        <v>98.854756000000009</v>
      </c>
      <c r="J39" s="26">
        <v>0.75</v>
      </c>
      <c r="K39" s="26">
        <v>3.9</v>
      </c>
      <c r="L39" s="26">
        <v>0</v>
      </c>
      <c r="M39" s="26">
        <v>0</v>
      </c>
      <c r="N39" s="26">
        <v>6.74</v>
      </c>
      <c r="O39" s="26">
        <v>2.0699999999999998</v>
      </c>
      <c r="P39" s="26">
        <v>1.55</v>
      </c>
      <c r="Q39" s="26">
        <v>0</v>
      </c>
      <c r="R39" s="26">
        <v>0</v>
      </c>
      <c r="S39" s="26">
        <v>0.2</v>
      </c>
      <c r="T39" s="26">
        <v>1.29</v>
      </c>
      <c r="U39" s="26">
        <v>198.01</v>
      </c>
      <c r="V39" s="26">
        <v>197.36</v>
      </c>
      <c r="W39" s="26">
        <v>33.65</v>
      </c>
      <c r="X39" s="26">
        <v>10.95</v>
      </c>
      <c r="Y39" s="26">
        <v>23.6</v>
      </c>
      <c r="Z39" s="26">
        <v>0.45</v>
      </c>
      <c r="AA39" s="26">
        <v>0</v>
      </c>
      <c r="AB39" s="26">
        <v>12.35</v>
      </c>
      <c r="AC39" s="26">
        <v>1.89</v>
      </c>
      <c r="AD39" s="26">
        <v>2.72</v>
      </c>
      <c r="AE39" s="26">
        <v>0.02</v>
      </c>
      <c r="AF39" s="26">
        <v>0.03</v>
      </c>
      <c r="AG39" s="26">
        <v>0.45</v>
      </c>
      <c r="AH39" s="26">
        <v>0.6</v>
      </c>
      <c r="AI39" s="26">
        <v>28.47</v>
      </c>
      <c r="AJ39" s="26">
        <v>0</v>
      </c>
      <c r="AK39" s="26">
        <v>35.81</v>
      </c>
      <c r="AL39" s="26">
        <v>30.87</v>
      </c>
      <c r="AM39" s="26">
        <v>39.520000000000003</v>
      </c>
      <c r="AN39" s="26">
        <v>37.67</v>
      </c>
      <c r="AO39" s="26">
        <v>13.58</v>
      </c>
      <c r="AP39" s="26">
        <v>27.78</v>
      </c>
      <c r="AQ39" s="26">
        <v>6.18</v>
      </c>
      <c r="AR39" s="26">
        <v>34.58</v>
      </c>
      <c r="AS39" s="26">
        <v>43.84</v>
      </c>
      <c r="AT39" s="26">
        <v>52.49</v>
      </c>
      <c r="AU39" s="26">
        <v>106.2</v>
      </c>
      <c r="AV39" s="26">
        <v>17.3</v>
      </c>
      <c r="AW39" s="26">
        <v>29.02</v>
      </c>
      <c r="AX39" s="26">
        <v>169.8</v>
      </c>
      <c r="AY39" s="26">
        <v>0</v>
      </c>
      <c r="AZ39" s="26">
        <v>36.43</v>
      </c>
      <c r="BA39" s="26">
        <v>36.43</v>
      </c>
      <c r="BB39" s="26">
        <v>30.87</v>
      </c>
      <c r="BC39" s="26">
        <v>12.35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82.12</v>
      </c>
      <c r="CC39" s="25">
        <v>17.719393</v>
      </c>
      <c r="CE39" s="23">
        <v>2.06</v>
      </c>
      <c r="CG39" s="23">
        <v>27.31</v>
      </c>
      <c r="CH39" s="23">
        <v>12.03</v>
      </c>
      <c r="CI39" s="23">
        <v>19.670000000000002</v>
      </c>
      <c r="CJ39" s="23">
        <v>678.17</v>
      </c>
      <c r="CK39" s="23">
        <v>172.61</v>
      </c>
      <c r="CL39" s="23">
        <v>425.39</v>
      </c>
      <c r="CM39" s="23">
        <v>18.52</v>
      </c>
      <c r="CN39" s="23">
        <v>15.23</v>
      </c>
      <c r="CO39" s="23">
        <v>16.87</v>
      </c>
      <c r="CP39" s="23">
        <v>3</v>
      </c>
      <c r="CQ39" s="23">
        <v>0.5</v>
      </c>
      <c r="CR39" s="23">
        <v>10.739026000000001</v>
      </c>
    </row>
    <row r="40" spans="1:96" s="23" customFormat="1">
      <c r="A40" s="23" t="str">
        <f>"16/2"</f>
        <v>16/2</v>
      </c>
      <c r="B40" s="24" t="s">
        <v>101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11.077220000000001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6.7134600000000004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28.783747000000002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17.444687999999999</v>
      </c>
    </row>
    <row r="42" spans="1:96" s="23" customFormat="1" ht="24">
      <c r="A42" s="23" t="str">
        <f>"16/8"</f>
        <v>16/8</v>
      </c>
      <c r="B42" s="24" t="s">
        <v>103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59.265239000000001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36.13449</v>
      </c>
    </row>
    <row r="43" spans="1:96" s="23" customFormat="1">
      <c r="A43" s="23" t="str">
        <f>"2"</f>
        <v>2</v>
      </c>
      <c r="B43" s="24" t="s">
        <v>96</v>
      </c>
      <c r="C43" s="25" t="str">
        <f>"35,3"</f>
        <v>35,3</v>
      </c>
      <c r="D43" s="25">
        <v>2.33</v>
      </c>
      <c r="E43" s="25">
        <v>0</v>
      </c>
      <c r="F43" s="25">
        <v>0.23</v>
      </c>
      <c r="G43" s="25">
        <v>0.23</v>
      </c>
      <c r="H43" s="25">
        <v>16.559999999999999</v>
      </c>
      <c r="I43" s="25">
        <v>79.037052999999986</v>
      </c>
      <c r="J43" s="26">
        <v>0</v>
      </c>
      <c r="K43" s="26">
        <v>0</v>
      </c>
      <c r="L43" s="26">
        <v>0</v>
      </c>
      <c r="M43" s="26">
        <v>0</v>
      </c>
      <c r="N43" s="26">
        <v>0.39</v>
      </c>
      <c r="O43" s="26">
        <v>16.100000000000001</v>
      </c>
      <c r="P43" s="26">
        <v>7.0000000000000007E-2</v>
      </c>
      <c r="Q43" s="26">
        <v>0</v>
      </c>
      <c r="R43" s="26">
        <v>0</v>
      </c>
      <c r="S43" s="26">
        <v>0</v>
      </c>
      <c r="T43" s="26">
        <v>0.64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112.71</v>
      </c>
      <c r="AL43" s="26">
        <v>117.32</v>
      </c>
      <c r="AM43" s="26">
        <v>179.66</v>
      </c>
      <c r="AN43" s="26">
        <v>59.58</v>
      </c>
      <c r="AO43" s="26">
        <v>35.32</v>
      </c>
      <c r="AP43" s="26">
        <v>70.64</v>
      </c>
      <c r="AQ43" s="26">
        <v>26.72</v>
      </c>
      <c r="AR43" s="26">
        <v>127.76</v>
      </c>
      <c r="AS43" s="26">
        <v>79.23</v>
      </c>
      <c r="AT43" s="26">
        <v>110.56</v>
      </c>
      <c r="AU43" s="26">
        <v>91.21</v>
      </c>
      <c r="AV43" s="26">
        <v>47.91</v>
      </c>
      <c r="AW43" s="26">
        <v>84.76</v>
      </c>
      <c r="AX43" s="26">
        <v>708.81</v>
      </c>
      <c r="AY43" s="26">
        <v>0</v>
      </c>
      <c r="AZ43" s="26">
        <v>230.95</v>
      </c>
      <c r="BA43" s="26">
        <v>100.42</v>
      </c>
      <c r="BB43" s="26">
        <v>66.64</v>
      </c>
      <c r="BC43" s="26">
        <v>52.82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13.8</v>
      </c>
      <c r="CC43" s="25">
        <v>2.238302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1.8652519999999999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1.962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1.635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4.3391039999999998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2.6297600000000001</v>
      </c>
    </row>
    <row r="46" spans="1:96" s="27" customFormat="1" ht="11.4">
      <c r="B46" s="28" t="s">
        <v>114</v>
      </c>
      <c r="C46" s="29"/>
      <c r="D46" s="29">
        <v>30.67</v>
      </c>
      <c r="E46" s="29">
        <v>13.91</v>
      </c>
      <c r="F46" s="29">
        <v>29.42</v>
      </c>
      <c r="G46" s="29">
        <v>16.63</v>
      </c>
      <c r="H46" s="29">
        <v>103.99</v>
      </c>
      <c r="I46" s="29">
        <v>790.86</v>
      </c>
      <c r="J46" s="30">
        <v>10.23</v>
      </c>
      <c r="K46" s="30">
        <v>10.5</v>
      </c>
      <c r="L46" s="30">
        <v>0</v>
      </c>
      <c r="M46" s="30">
        <v>0</v>
      </c>
      <c r="N46" s="30">
        <v>17.96</v>
      </c>
      <c r="O46" s="30">
        <v>76.2</v>
      </c>
      <c r="P46" s="30">
        <v>9.83</v>
      </c>
      <c r="Q46" s="30">
        <v>0</v>
      </c>
      <c r="R46" s="30">
        <v>0</v>
      </c>
      <c r="S46" s="30">
        <v>1.05</v>
      </c>
      <c r="T46" s="30">
        <v>9.5399999999999991</v>
      </c>
      <c r="U46" s="30">
        <v>1278.43</v>
      </c>
      <c r="V46" s="30">
        <v>1778.96</v>
      </c>
      <c r="W46" s="30">
        <v>128.94</v>
      </c>
      <c r="X46" s="30">
        <v>111.83</v>
      </c>
      <c r="Y46" s="30">
        <v>388</v>
      </c>
      <c r="Z46" s="30">
        <v>7.18</v>
      </c>
      <c r="AA46" s="30">
        <v>22.5</v>
      </c>
      <c r="AB46" s="30">
        <v>67.83</v>
      </c>
      <c r="AC46" s="30">
        <v>34.53</v>
      </c>
      <c r="AD46" s="30">
        <v>8.34</v>
      </c>
      <c r="AE46" s="30">
        <v>0.49</v>
      </c>
      <c r="AF46" s="30">
        <v>0.35</v>
      </c>
      <c r="AG46" s="30">
        <v>6.67</v>
      </c>
      <c r="AH46" s="30">
        <v>13.34</v>
      </c>
      <c r="AI46" s="30">
        <v>40.700000000000003</v>
      </c>
      <c r="AJ46" s="30">
        <v>0</v>
      </c>
      <c r="AK46" s="30">
        <v>1226.6400000000001</v>
      </c>
      <c r="AL46" s="30">
        <v>1095.67</v>
      </c>
      <c r="AM46" s="30">
        <v>1976.94</v>
      </c>
      <c r="AN46" s="30">
        <v>1806.23</v>
      </c>
      <c r="AO46" s="30">
        <v>488.49</v>
      </c>
      <c r="AP46" s="30">
        <v>1043.23</v>
      </c>
      <c r="AQ46" s="30">
        <v>323.94</v>
      </c>
      <c r="AR46" s="30">
        <v>1218.53</v>
      </c>
      <c r="AS46" s="30">
        <v>1327.4</v>
      </c>
      <c r="AT46" s="30">
        <v>1706.9</v>
      </c>
      <c r="AU46" s="30">
        <v>2230.31</v>
      </c>
      <c r="AV46" s="30">
        <v>752.33</v>
      </c>
      <c r="AW46" s="30">
        <v>1189.17</v>
      </c>
      <c r="AX46" s="30">
        <v>4957.05</v>
      </c>
      <c r="AY46" s="30">
        <v>206.63</v>
      </c>
      <c r="AZ46" s="30">
        <v>1216.3599999999999</v>
      </c>
      <c r="BA46" s="30">
        <v>1050.96</v>
      </c>
      <c r="BB46" s="30">
        <v>892.18</v>
      </c>
      <c r="BC46" s="30">
        <v>396.18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2.13</v>
      </c>
      <c r="BL46" s="30">
        <v>0</v>
      </c>
      <c r="BM46" s="30">
        <v>1.01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4.7</v>
      </c>
      <c r="BT46" s="30">
        <v>0</v>
      </c>
      <c r="BU46" s="30">
        <v>0</v>
      </c>
      <c r="BV46" s="30">
        <v>9.27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764.86</v>
      </c>
      <c r="CC46" s="29">
        <f>SUM($CC$38:$CC$45)</f>
        <v>125.38500500000001</v>
      </c>
      <c r="CD46" s="27">
        <f>$I$46/$I$51*100</f>
        <v>29.760220362454092</v>
      </c>
      <c r="CE46" s="27">
        <v>33.799999999999997</v>
      </c>
      <c r="CG46" s="27">
        <v>128.13</v>
      </c>
      <c r="CH46" s="27">
        <v>67.44</v>
      </c>
      <c r="CI46" s="27">
        <v>97.78</v>
      </c>
      <c r="CJ46" s="27">
        <v>3672.16</v>
      </c>
      <c r="CK46" s="27">
        <v>1751.72</v>
      </c>
      <c r="CL46" s="27">
        <v>2711.94</v>
      </c>
      <c r="CM46" s="27">
        <v>102.84</v>
      </c>
      <c r="CN46" s="27">
        <v>55.28</v>
      </c>
      <c r="CO46" s="27">
        <v>79.06</v>
      </c>
      <c r="CP46" s="27">
        <v>8</v>
      </c>
      <c r="CQ46" s="27">
        <v>2.9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11.231999999999999</v>
      </c>
      <c r="CE48" s="23">
        <v>0</v>
      </c>
      <c r="CG48" s="23">
        <v>2.7</v>
      </c>
      <c r="CH48" s="23">
        <v>2.7</v>
      </c>
      <c r="CI48" s="23">
        <v>2.7</v>
      </c>
      <c r="CJ48" s="23">
        <v>270</v>
      </c>
      <c r="CK48" s="23">
        <v>122.85</v>
      </c>
      <c r="CL48" s="23">
        <v>196.43</v>
      </c>
      <c r="CM48" s="23">
        <v>0.41</v>
      </c>
      <c r="CN48" s="23">
        <v>0.41</v>
      </c>
      <c r="CO48" s="23">
        <v>0.41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"17"</f>
        <v>17</v>
      </c>
      <c r="B49" s="20" t="s">
        <v>109</v>
      </c>
      <c r="C49" s="21" t="str">
        <f>"33"</f>
        <v>33</v>
      </c>
      <c r="D49" s="21">
        <v>1.49</v>
      </c>
      <c r="E49" s="21">
        <v>0</v>
      </c>
      <c r="F49" s="21">
        <v>6.6</v>
      </c>
      <c r="G49" s="21">
        <v>0</v>
      </c>
      <c r="H49" s="21">
        <v>18.48</v>
      </c>
      <c r="I49" s="21">
        <v>135.56400000000002</v>
      </c>
      <c r="J49" s="22">
        <v>0</v>
      </c>
      <c r="K49" s="22">
        <v>0</v>
      </c>
      <c r="L49" s="22">
        <v>0</v>
      </c>
      <c r="M49" s="22">
        <v>0</v>
      </c>
      <c r="N49" s="22">
        <v>18.48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7.0000000000000007E-2</v>
      </c>
      <c r="AE49" s="22">
        <v>0</v>
      </c>
      <c r="AF49" s="22">
        <v>0</v>
      </c>
      <c r="AG49" s="22">
        <v>0</v>
      </c>
      <c r="AH49" s="22">
        <v>0.23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12.119975999999999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10.09998</v>
      </c>
    </row>
    <row r="50" spans="1:96" s="27" customFormat="1" ht="11.4">
      <c r="B50" s="28" t="s">
        <v>116</v>
      </c>
      <c r="C50" s="29"/>
      <c r="D50" s="29">
        <v>2.4900000000000002</v>
      </c>
      <c r="E50" s="29">
        <v>0</v>
      </c>
      <c r="F50" s="29">
        <v>6.8</v>
      </c>
      <c r="G50" s="29">
        <v>0</v>
      </c>
      <c r="H50" s="29">
        <v>39.08</v>
      </c>
      <c r="I50" s="29">
        <v>222.04</v>
      </c>
      <c r="J50" s="30">
        <v>0</v>
      </c>
      <c r="K50" s="30">
        <v>0</v>
      </c>
      <c r="L50" s="30">
        <v>0</v>
      </c>
      <c r="M50" s="30">
        <v>0</v>
      </c>
      <c r="N50" s="30">
        <v>38.28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0.27</v>
      </c>
      <c r="AE50" s="30">
        <v>0.02</v>
      </c>
      <c r="AF50" s="30">
        <v>0.02</v>
      </c>
      <c r="AG50" s="30">
        <v>0.2</v>
      </c>
      <c r="AH50" s="30">
        <v>0.63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23.351976000000001</v>
      </c>
      <c r="CD50" s="27">
        <f>$I$50/$I$51*100</f>
        <v>8.3554097176229742</v>
      </c>
      <c r="CE50" s="27">
        <v>0</v>
      </c>
      <c r="CG50" s="27">
        <v>2.7</v>
      </c>
      <c r="CH50" s="27">
        <v>2.7</v>
      </c>
      <c r="CI50" s="27">
        <v>2.7</v>
      </c>
      <c r="CJ50" s="27">
        <v>270</v>
      </c>
      <c r="CK50" s="27">
        <v>122.85</v>
      </c>
      <c r="CL50" s="27">
        <v>196.43</v>
      </c>
      <c r="CM50" s="27">
        <v>0.41</v>
      </c>
      <c r="CN50" s="27">
        <v>0.41</v>
      </c>
      <c r="CO50" s="27">
        <v>0.41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94.44</v>
      </c>
      <c r="E51" s="29">
        <v>51.29</v>
      </c>
      <c r="F51" s="29">
        <v>100.27</v>
      </c>
      <c r="G51" s="29">
        <v>30.39</v>
      </c>
      <c r="H51" s="29">
        <v>352.96</v>
      </c>
      <c r="I51" s="29">
        <v>2657.44</v>
      </c>
      <c r="J51" s="30">
        <v>36.32</v>
      </c>
      <c r="K51" s="30">
        <v>19.010000000000002</v>
      </c>
      <c r="L51" s="30">
        <v>0</v>
      </c>
      <c r="M51" s="30">
        <v>0</v>
      </c>
      <c r="N51" s="30">
        <v>142.24</v>
      </c>
      <c r="O51" s="30">
        <v>190.02</v>
      </c>
      <c r="P51" s="30">
        <v>20.7</v>
      </c>
      <c r="Q51" s="30">
        <v>0</v>
      </c>
      <c r="R51" s="30">
        <v>0</v>
      </c>
      <c r="S51" s="30">
        <v>5.43</v>
      </c>
      <c r="T51" s="30">
        <v>27.17</v>
      </c>
      <c r="U51" s="30">
        <v>3696.14</v>
      </c>
      <c r="V51" s="30">
        <v>4265.29</v>
      </c>
      <c r="W51" s="30">
        <v>844.17</v>
      </c>
      <c r="X51" s="30">
        <v>276.47000000000003</v>
      </c>
      <c r="Y51" s="30">
        <v>1254.46</v>
      </c>
      <c r="Z51" s="30">
        <v>21.96</v>
      </c>
      <c r="AA51" s="30">
        <v>372.05</v>
      </c>
      <c r="AB51" s="30">
        <v>265.36</v>
      </c>
      <c r="AC51" s="30">
        <v>455.37</v>
      </c>
      <c r="AD51" s="30">
        <v>16.38</v>
      </c>
      <c r="AE51" s="30">
        <v>1.1000000000000001</v>
      </c>
      <c r="AF51" s="30">
        <v>1.44</v>
      </c>
      <c r="AG51" s="30">
        <v>13.62</v>
      </c>
      <c r="AH51" s="30">
        <v>33.18</v>
      </c>
      <c r="AI51" s="30">
        <v>83.87</v>
      </c>
      <c r="AJ51" s="30">
        <v>0.8</v>
      </c>
      <c r="AK51" s="30">
        <v>4293.63</v>
      </c>
      <c r="AL51" s="30">
        <v>3663.54</v>
      </c>
      <c r="AM51" s="30">
        <v>6423.84</v>
      </c>
      <c r="AN51" s="30">
        <v>5375.4</v>
      </c>
      <c r="AO51" s="30">
        <v>1719.92</v>
      </c>
      <c r="AP51" s="30">
        <v>3291.46</v>
      </c>
      <c r="AQ51" s="30">
        <v>1162.7</v>
      </c>
      <c r="AR51" s="30">
        <v>3943.66</v>
      </c>
      <c r="AS51" s="30">
        <v>3603.53</v>
      </c>
      <c r="AT51" s="30">
        <v>4453.5200000000004</v>
      </c>
      <c r="AU51" s="30">
        <v>6183.78</v>
      </c>
      <c r="AV51" s="30">
        <v>2352.17</v>
      </c>
      <c r="AW51" s="30">
        <v>3042.88</v>
      </c>
      <c r="AX51" s="30">
        <v>14550.43</v>
      </c>
      <c r="AY51" s="30">
        <v>424.45</v>
      </c>
      <c r="AZ51" s="30">
        <v>4080.81</v>
      </c>
      <c r="BA51" s="30">
        <v>3479.29</v>
      </c>
      <c r="BB51" s="30">
        <v>3102.79</v>
      </c>
      <c r="BC51" s="30">
        <v>1286.8499999999999</v>
      </c>
      <c r="BD51" s="30">
        <v>0.47</v>
      </c>
      <c r="BE51" s="30">
        <v>0.25</v>
      </c>
      <c r="BF51" s="30">
        <v>0.23</v>
      </c>
      <c r="BG51" s="30">
        <v>0.64</v>
      </c>
      <c r="BH51" s="30">
        <v>0.65</v>
      </c>
      <c r="BI51" s="30">
        <v>2.13</v>
      </c>
      <c r="BJ51" s="30">
        <v>0.09</v>
      </c>
      <c r="BK51" s="30">
        <v>7.94</v>
      </c>
      <c r="BL51" s="30">
        <v>0.06</v>
      </c>
      <c r="BM51" s="30">
        <v>3.49</v>
      </c>
      <c r="BN51" s="30">
        <v>0.15</v>
      </c>
      <c r="BO51" s="30">
        <v>0.18</v>
      </c>
      <c r="BP51" s="30">
        <v>0</v>
      </c>
      <c r="BQ51" s="30">
        <v>0.39</v>
      </c>
      <c r="BR51" s="30">
        <v>0.59</v>
      </c>
      <c r="BS51" s="30">
        <v>12.25</v>
      </c>
      <c r="BT51" s="30">
        <v>0</v>
      </c>
      <c r="BU51" s="30">
        <v>0</v>
      </c>
      <c r="BV51" s="30">
        <v>17.07</v>
      </c>
      <c r="BW51" s="30">
        <v>0.16</v>
      </c>
      <c r="BX51" s="30">
        <v>0</v>
      </c>
      <c r="BY51" s="30">
        <v>0</v>
      </c>
      <c r="BZ51" s="30">
        <v>0</v>
      </c>
      <c r="CA51" s="30">
        <v>0</v>
      </c>
      <c r="CB51" s="30">
        <v>2734.91</v>
      </c>
      <c r="CC51" s="29">
        <v>411.00243700000004</v>
      </c>
      <c r="CE51" s="27">
        <v>416.28</v>
      </c>
      <c r="CG51" s="27">
        <v>395.36</v>
      </c>
      <c r="CH51" s="27">
        <v>214.94</v>
      </c>
      <c r="CI51" s="27">
        <v>305.14999999999998</v>
      </c>
      <c r="CJ51" s="27">
        <v>15580.01</v>
      </c>
      <c r="CK51" s="27">
        <v>7643.53</v>
      </c>
      <c r="CL51" s="27">
        <v>11611.77</v>
      </c>
      <c r="CM51" s="27">
        <v>304.45999999999998</v>
      </c>
      <c r="CN51" s="27">
        <v>174.72</v>
      </c>
      <c r="CO51" s="27">
        <v>239.59</v>
      </c>
      <c r="CP51" s="27">
        <v>37.6</v>
      </c>
      <c r="CQ51" s="27">
        <v>7.45</v>
      </c>
    </row>
    <row r="52" spans="1:96">
      <c r="A52" s="86" t="s">
        <v>152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15</v>
      </c>
      <c r="E53" s="16"/>
      <c r="F53" s="16">
        <v>35</v>
      </c>
      <c r="G53" s="16"/>
      <c r="H53" s="16">
        <v>51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2:CC52"/>
    <mergeCell ref="A30:XFD3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146</v>
      </c>
      <c r="C29" s="72" t="s">
        <v>150</v>
      </c>
      <c r="D29" s="41" t="s">
        <v>108</v>
      </c>
      <c r="E29" s="42">
        <v>200</v>
      </c>
      <c r="F29" s="43">
        <v>11.231999999999999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109</v>
      </c>
      <c r="E30" s="54">
        <v>33</v>
      </c>
      <c r="F30" s="55">
        <v>12.119975999999999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45644.314027777778</v>
      </c>
      <c r="C1">
        <f>YEAR(Дата_Сост)</f>
        <v>2024</v>
      </c>
      <c r="D1">
        <f>MONTH(Дата_Сост)</f>
        <v>12</v>
      </c>
      <c r="E1">
        <f>DAY(Дата_Сост)</f>
        <v>18</v>
      </c>
    </row>
    <row r="2" spans="1:5">
      <c r="A2" t="s">
        <v>82</v>
      </c>
      <c r="B2" s="2">
        <v>45632.510509259257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2024-12-06T08:08:11Z</dcterms:modified>
</cp:coreProperties>
</file>