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3.1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'23.12.2024'!$A$3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<sst xmlns="http://schemas.openxmlformats.org/spreadsheetml/2006/main" count="186" uniqueCount="154">
  <si>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</si>
  <si>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</si>
  <si>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</si>
  <si>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</si>
  <si>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</si>
  <si>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</si>
  <si>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</si>
  <si>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</si>
  <si>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</si>
  <si>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</si>
  <si>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</si>
  <si>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</si>
  <si>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</si>
  <si>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</si>
  <si>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</si>
  <si>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</si>
  <si>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</si>
  <si>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</si>
  <si>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</si>
  <si>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</si>
  <si>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</si>
  <si>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</si>
  <si>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</si>
  <si>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</si>
  <si>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</si>
  <si>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</si>
  <si>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</si>
  <si>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</si>
  <si>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</si>
  <si>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</si>
  <si>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</si>
  <si>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</si>
  <si>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</si>
  <si>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</si>
  <si>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</si>
  <si>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</si>
  <si>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</si>
  <si>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</si>
  <si>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</si>
  <si>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</si>
  <si>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</si>
  <si>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</si>
  <si>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</si>
  <si>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</si>
  <si>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</si>
  <si>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</si>
  <si>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</si>
  <si>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</si>
  <si>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</si>
  <si>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</si>
  <si>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</si>
  <si>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</si>
  <si>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</si>
  <si>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</si>
  <si>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</si>
  <si>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</si>
  <si>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</si>
  <si>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</si>
  <si>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</si>
  <si>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</si>
  <si>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</si>
  <si>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</si>
  <si>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</si>
  <si>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</si>
  <si>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</si>
  <si>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</si>
  <si>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</si>
  <si>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</si>
  <si>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</si>
  <si>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</si>
  <si>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</si>
  <si>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</si>
  <si>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</si>
  <si>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</si>
  <si>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</si>
  <si>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</si>
  <si>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</si>
  <si>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</si>
  <si>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</si>
  <si>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</si>
  <si>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</si>
  <si>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</si>
  <si>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</si>
  <si>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</si>
  <si>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</si>
  <si>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</si>
  <si>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</si>
  <si>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</si>
  <si>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</si>
  <si>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</si>
  <si>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</si>
  <si>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</si>
  <si>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</si>
  <si>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</si>
  <si>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</si>
  <si>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</si>
  <si>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</si>
  <si>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</si>
  <si>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</si>
  <si>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</si>
  <si>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Борщ с картофелем и сметаной</t>
  </si>
  <si>
    <t>Макаронные изделия отварные</t>
  </si>
  <si>
    <t>Голень куриная в сухарной корочки.</t>
  </si>
  <si>
    <t>Соус сметанный с томатом.</t>
  </si>
  <si>
    <t>Хлеб ржаной</t>
  </si>
  <si>
    <t>Компот из сухофруктов (вариант 4)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</si>
  <si>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</si>
  <si>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</si>
  <si>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</si>
  <si>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</si>
  <si>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</si>
  <si>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</si>
  <si>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</si>
  <si>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</si>
  <si>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</si>
  <si>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</si>
  <si>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</si>
  <si>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</si>
  <si>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</si>
  <si>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23.12.2024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</si>
  <si>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</si>
  <si>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</si>
  <si>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</si>
  <si>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</si>
  <si>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</si>
  <si>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</si>
  <si>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</si>
  <si>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</si>
  <si>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</si>
  <si>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</si>
  <si>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</si>
  <si>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</si>
  <si>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</si>
  <si>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</si>
  <si>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</si>
  <si>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</si>
  <si>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</si>
  <si>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</si>
  <si>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</si>
  <si>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</si>
  <si>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</si>
  <si>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</si>
  <si>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</si>
  <si>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</si>
  <si>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</si>
  <si>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</si>
  <si>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</si>
  <si>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</si>
  <si>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</si>
  <si>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</si>
  <si>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</si>
  <si>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</si>
  <si>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12 и старше        220,00</t>
  </si>
  <si>
    <t>Итого сумма с 7 до 11 лет         191,00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</si>
</sst>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30" sqref="A30:IV3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23.12.2024г.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"23 декабря 2024 г."</f>
        <v>23 декабря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"11/4"</f>
        <v>11/4</v>
      </c>
      <c r="B11" s="33" t="s">
        <v>93</v>
      </c>
      <c r="C11" s="34" t="str">
        <f>"200"</f>
        <v>200</v>
      </c>
      <c r="D11" s="34">
        <v>5.49</v>
      </c>
      <c r="E11" s="34">
        <v>2.36</v>
      </c>
      <c r="F11" s="34">
        <v>6.04</v>
      </c>
      <c r="G11" s="34">
        <v>0.76</v>
      </c>
      <c r="H11" s="34">
        <v>26.6</v>
      </c>
      <c r="I11" s="34">
        <v>181.42480868292691</v>
      </c>
      <c r="J11" s="35">
        <v>3.98</v>
      </c>
      <c r="K11" s="35">
        <v>0.11</v>
      </c>
      <c r="L11" s="35">
        <v>0</v>
      </c>
      <c r="M11" s="35">
        <v>0</v>
      </c>
      <c r="N11" s="35">
        <v>6.61</v>
      </c>
      <c r="O11" s="35">
        <v>18.95</v>
      </c>
      <c r="P11" s="35">
        <v>1.03</v>
      </c>
      <c r="Q11" s="35">
        <v>0</v>
      </c>
      <c r="R11" s="35">
        <v>0</v>
      </c>
      <c r="S11" s="35">
        <v>0.08</v>
      </c>
      <c r="T11" s="35">
        <v>1.68</v>
      </c>
      <c r="U11" s="35">
        <v>345.2</v>
      </c>
      <c r="V11" s="35">
        <v>154.16999999999999</v>
      </c>
      <c r="W11" s="35">
        <v>94.86</v>
      </c>
      <c r="X11" s="35">
        <v>25.86</v>
      </c>
      <c r="Y11" s="35">
        <v>112.85</v>
      </c>
      <c r="Z11" s="35">
        <v>0.67</v>
      </c>
      <c r="AA11" s="35">
        <v>21.31</v>
      </c>
      <c r="AB11" s="35">
        <v>21.23</v>
      </c>
      <c r="AC11" s="35">
        <v>40.14</v>
      </c>
      <c r="AD11" s="35">
        <v>0.28999999999999998</v>
      </c>
      <c r="AE11" s="35">
        <v>0.09</v>
      </c>
      <c r="AF11" s="35">
        <v>0.11</v>
      </c>
      <c r="AG11" s="35">
        <v>0.43</v>
      </c>
      <c r="AH11" s="35">
        <v>1.91</v>
      </c>
      <c r="AI11" s="35">
        <v>0.42</v>
      </c>
      <c r="AJ11" s="35">
        <v>0</v>
      </c>
      <c r="AK11" s="35">
        <v>265.98</v>
      </c>
      <c r="AL11" s="35">
        <v>252.58</v>
      </c>
      <c r="AM11" s="35">
        <v>583.76</v>
      </c>
      <c r="AN11" s="35">
        <v>250.59</v>
      </c>
      <c r="AO11" s="35">
        <v>128.19999999999999</v>
      </c>
      <c r="AP11" s="35">
        <v>208.81</v>
      </c>
      <c r="AQ11" s="35">
        <v>79.73</v>
      </c>
      <c r="AR11" s="35">
        <v>279.01</v>
      </c>
      <c r="AS11" s="35">
        <v>237.17</v>
      </c>
      <c r="AT11" s="35">
        <v>132.16</v>
      </c>
      <c r="AU11" s="35">
        <v>164.7</v>
      </c>
      <c r="AV11" s="35">
        <v>72.98</v>
      </c>
      <c r="AW11" s="35">
        <v>97.3</v>
      </c>
      <c r="AX11" s="35">
        <v>774.65</v>
      </c>
      <c r="AY11" s="35">
        <v>0</v>
      </c>
      <c r="AZ11" s="35">
        <v>268.08</v>
      </c>
      <c r="BA11" s="35">
        <v>190.65</v>
      </c>
      <c r="BB11" s="35">
        <v>245.95</v>
      </c>
      <c r="BC11" s="35">
        <v>77.84</v>
      </c>
      <c r="BD11" s="35">
        <v>0.12</v>
      </c>
      <c r="BE11" s="35">
        <v>0.05</v>
      </c>
      <c r="BF11" s="35">
        <v>0.03</v>
      </c>
      <c r="BG11" s="35">
        <v>0.06</v>
      </c>
      <c r="BH11" s="35">
        <v>7.0000000000000007E-2</v>
      </c>
      <c r="BI11" s="35">
        <v>0.34</v>
      </c>
      <c r="BJ11" s="35">
        <v>0</v>
      </c>
      <c r="BK11" s="35">
        <v>0.99</v>
      </c>
      <c r="BL11" s="35">
        <v>0</v>
      </c>
      <c r="BM11" s="35">
        <v>0.3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0.86</v>
      </c>
      <c r="BT11" s="35">
        <v>0</v>
      </c>
      <c r="BU11" s="35">
        <v>0</v>
      </c>
      <c r="BV11" s="35">
        <v>0.4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176.36</v>
      </c>
      <c r="CC11" s="34">
        <v>21.52</v>
      </c>
      <c r="CE11" s="32">
        <v>24.85</v>
      </c>
      <c r="CG11" s="32">
        <v>26.83</v>
      </c>
      <c r="CH11" s="32">
        <v>13.38</v>
      </c>
      <c r="CI11" s="32">
        <v>20.11</v>
      </c>
      <c r="CJ11" s="32">
        <v>912.15</v>
      </c>
      <c r="CK11" s="32">
        <v>455.85</v>
      </c>
      <c r="CL11" s="32">
        <v>684</v>
      </c>
      <c r="CM11" s="32">
        <v>5.21</v>
      </c>
      <c r="CN11" s="32">
        <v>3.68</v>
      </c>
      <c r="CO11" s="32">
        <v>4.45</v>
      </c>
      <c r="CP11" s="32">
        <v>2.93</v>
      </c>
      <c r="CQ11" s="32">
        <v>0.78</v>
      </c>
      <c r="CR11" s="32">
        <v>13.04</v>
      </c>
    </row>
    <row r="12" spans="1:96" s="32" customFormat="1">
      <c r="A12" s="32" t="str">
        <f>"726/1"</f>
        <v>726/1</v>
      </c>
      <c r="B12" s="33" t="s">
        <v>94</v>
      </c>
      <c r="C12" s="34" t="str">
        <f>"60"</f>
        <v>60</v>
      </c>
      <c r="D12" s="34">
        <v>7.76</v>
      </c>
      <c r="E12" s="34">
        <v>0.04</v>
      </c>
      <c r="F12" s="34">
        <v>4.1399999999999997</v>
      </c>
      <c r="G12" s="34">
        <v>1.8</v>
      </c>
      <c r="H12" s="34">
        <v>41.94</v>
      </c>
      <c r="I12" s="34">
        <v>232.74401000000003</v>
      </c>
      <c r="J12" s="35">
        <v>2.66</v>
      </c>
      <c r="K12" s="35">
        <v>0.11</v>
      </c>
      <c r="L12" s="35">
        <v>0</v>
      </c>
      <c r="M12" s="35">
        <v>0</v>
      </c>
      <c r="N12" s="35">
        <v>14.64</v>
      </c>
      <c r="O12" s="35">
        <v>25.55</v>
      </c>
      <c r="P12" s="35">
        <v>1.75</v>
      </c>
      <c r="Q12" s="35">
        <v>0</v>
      </c>
      <c r="R12" s="35">
        <v>0</v>
      </c>
      <c r="S12" s="35">
        <v>0.18</v>
      </c>
      <c r="T12" s="35">
        <v>1.03</v>
      </c>
      <c r="U12" s="35">
        <v>258.14999999999998</v>
      </c>
      <c r="V12" s="35">
        <v>70.489999999999995</v>
      </c>
      <c r="W12" s="35">
        <v>12.67</v>
      </c>
      <c r="X12" s="35">
        <v>17.23</v>
      </c>
      <c r="Y12" s="35">
        <v>45.68</v>
      </c>
      <c r="Z12" s="35">
        <v>1.05</v>
      </c>
      <c r="AA12" s="35">
        <v>12</v>
      </c>
      <c r="AB12" s="35">
        <v>12</v>
      </c>
      <c r="AC12" s="35">
        <v>22.5</v>
      </c>
      <c r="AD12" s="35">
        <v>1.07</v>
      </c>
      <c r="AE12" s="35">
        <v>7.0000000000000007E-2</v>
      </c>
      <c r="AF12" s="35">
        <v>0.03</v>
      </c>
      <c r="AG12" s="35">
        <v>0.77</v>
      </c>
      <c r="AH12" s="35">
        <v>1.81</v>
      </c>
      <c r="AI12" s="35">
        <v>0</v>
      </c>
      <c r="AJ12" s="35">
        <v>0</v>
      </c>
      <c r="AK12" s="35">
        <v>211.78</v>
      </c>
      <c r="AL12" s="35">
        <v>219.63</v>
      </c>
      <c r="AM12" s="35">
        <v>336.9</v>
      </c>
      <c r="AN12" s="35">
        <v>114.35</v>
      </c>
      <c r="AO12" s="35">
        <v>66.790000000000006</v>
      </c>
      <c r="AP12" s="35">
        <v>134.19</v>
      </c>
      <c r="AQ12" s="35">
        <v>51.65</v>
      </c>
      <c r="AR12" s="35">
        <v>238.85</v>
      </c>
      <c r="AS12" s="35">
        <v>148.9</v>
      </c>
      <c r="AT12" s="35">
        <v>205.95</v>
      </c>
      <c r="AU12" s="35">
        <v>172.44</v>
      </c>
      <c r="AV12" s="35">
        <v>92.45</v>
      </c>
      <c r="AW12" s="35">
        <v>159.05000000000001</v>
      </c>
      <c r="AX12" s="35">
        <v>1317.97</v>
      </c>
      <c r="AY12" s="35">
        <v>0</v>
      </c>
      <c r="AZ12" s="35">
        <v>429.2</v>
      </c>
      <c r="BA12" s="35">
        <v>189.22</v>
      </c>
      <c r="BB12" s="35">
        <v>127.18</v>
      </c>
      <c r="BC12" s="35">
        <v>98.04</v>
      </c>
      <c r="BD12" s="35">
        <v>0.12</v>
      </c>
      <c r="BE12" s="35">
        <v>0.05</v>
      </c>
      <c r="BF12" s="35">
        <v>0.03</v>
      </c>
      <c r="BG12" s="35">
        <v>7.0000000000000007E-2</v>
      </c>
      <c r="BH12" s="35">
        <v>0.08</v>
      </c>
      <c r="BI12" s="35">
        <v>0.36</v>
      </c>
      <c r="BJ12" s="35">
        <v>0</v>
      </c>
      <c r="BK12" s="35">
        <v>1.1499999999999999</v>
      </c>
      <c r="BL12" s="35">
        <v>0</v>
      </c>
      <c r="BM12" s="35">
        <v>0.38</v>
      </c>
      <c r="BN12" s="35">
        <v>0.01</v>
      </c>
      <c r="BO12" s="35">
        <v>0</v>
      </c>
      <c r="BP12" s="35">
        <v>0</v>
      </c>
      <c r="BQ12" s="35">
        <v>7.0000000000000007E-2</v>
      </c>
      <c r="BR12" s="35">
        <v>0.11</v>
      </c>
      <c r="BS12" s="35">
        <v>1.41</v>
      </c>
      <c r="BT12" s="35">
        <v>0</v>
      </c>
      <c r="BU12" s="35">
        <v>0</v>
      </c>
      <c r="BV12" s="35">
        <v>0.56999999999999995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33.770000000000003</v>
      </c>
      <c r="CC12" s="34">
        <v>24.52</v>
      </c>
      <c r="CE12" s="32">
        <v>14</v>
      </c>
      <c r="CG12" s="32">
        <v>0</v>
      </c>
      <c r="CH12" s="32">
        <v>0</v>
      </c>
      <c r="CI12" s="32">
        <v>0</v>
      </c>
      <c r="CJ12" s="32">
        <v>1140</v>
      </c>
      <c r="CK12" s="32">
        <v>439.2</v>
      </c>
      <c r="CL12" s="32">
        <v>789.6</v>
      </c>
      <c r="CM12" s="32">
        <v>9.1199999999999992</v>
      </c>
      <c r="CN12" s="32">
        <v>9.1199999999999992</v>
      </c>
      <c r="CO12" s="32">
        <v>9.1199999999999992</v>
      </c>
      <c r="CP12" s="32">
        <v>0</v>
      </c>
      <c r="CQ12" s="32">
        <v>0</v>
      </c>
      <c r="CR12" s="32">
        <v>14.86</v>
      </c>
    </row>
    <row r="13" spans="1:96" s="32" customFormat="1">
      <c r="A13" s="32" t="str">
        <f>"2"</f>
        <v>2</v>
      </c>
      <c r="B13" s="33" t="s">
        <v>95</v>
      </c>
      <c r="C13" s="34" t="str">
        <f>"40"</f>
        <v>40</v>
      </c>
      <c r="D13" s="34">
        <v>2.64</v>
      </c>
      <c r="E13" s="34">
        <v>0</v>
      </c>
      <c r="F13" s="34">
        <v>0.26</v>
      </c>
      <c r="G13" s="34">
        <v>0.26</v>
      </c>
      <c r="H13" s="34">
        <v>18.760000000000002</v>
      </c>
      <c r="I13" s="34">
        <v>89.560399999999987</v>
      </c>
      <c r="J13" s="35">
        <v>0</v>
      </c>
      <c r="K13" s="35">
        <v>0</v>
      </c>
      <c r="L13" s="35">
        <v>0</v>
      </c>
      <c r="M13" s="35">
        <v>0</v>
      </c>
      <c r="N13" s="35">
        <v>0.44</v>
      </c>
      <c r="O13" s="35">
        <v>18.239999999999998</v>
      </c>
      <c r="P13" s="35">
        <v>0.08</v>
      </c>
      <c r="Q13" s="35">
        <v>0</v>
      </c>
      <c r="R13" s="35">
        <v>0</v>
      </c>
      <c r="S13" s="35">
        <v>0</v>
      </c>
      <c r="T13" s="35">
        <v>0.72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127.72</v>
      </c>
      <c r="AL13" s="35">
        <v>132.94</v>
      </c>
      <c r="AM13" s="35">
        <v>203.58</v>
      </c>
      <c r="AN13" s="35">
        <v>67.510000000000005</v>
      </c>
      <c r="AO13" s="35">
        <v>40.020000000000003</v>
      </c>
      <c r="AP13" s="35">
        <v>80.040000000000006</v>
      </c>
      <c r="AQ13" s="35">
        <v>30.28</v>
      </c>
      <c r="AR13" s="35">
        <v>144.77000000000001</v>
      </c>
      <c r="AS13" s="35">
        <v>89.78</v>
      </c>
      <c r="AT13" s="35">
        <v>125.28</v>
      </c>
      <c r="AU13" s="35">
        <v>103.36</v>
      </c>
      <c r="AV13" s="35">
        <v>54.29</v>
      </c>
      <c r="AW13" s="35">
        <v>96.05</v>
      </c>
      <c r="AX13" s="35">
        <v>803.18</v>
      </c>
      <c r="AY13" s="35">
        <v>0</v>
      </c>
      <c r="AZ13" s="35">
        <v>261.7</v>
      </c>
      <c r="BA13" s="35">
        <v>113.8</v>
      </c>
      <c r="BB13" s="35">
        <v>75.52</v>
      </c>
      <c r="BC13" s="35">
        <v>59.86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0.03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0.11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15.64</v>
      </c>
      <c r="CC13" s="34">
        <v>2.54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2.11</v>
      </c>
    </row>
    <row r="14" spans="1:96" s="28" customFormat="1">
      <c r="A14" s="28" t="str">
        <f>"27/10"</f>
        <v>27/10</v>
      </c>
      <c r="B14" s="29" t="s">
        <v>96</v>
      </c>
      <c r="C14" s="30" t="str">
        <f>"200"</f>
        <v>200</v>
      </c>
      <c r="D14" s="30">
        <v>0.1</v>
      </c>
      <c r="E14" s="30">
        <v>0</v>
      </c>
      <c r="F14" s="30">
        <v>0.02</v>
      </c>
      <c r="G14" s="30">
        <v>0.02</v>
      </c>
      <c r="H14" s="30">
        <v>5.94</v>
      </c>
      <c r="I14" s="30">
        <v>23.095202</v>
      </c>
      <c r="J14" s="31">
        <v>0</v>
      </c>
      <c r="K14" s="31">
        <v>0</v>
      </c>
      <c r="L14" s="31">
        <v>0</v>
      </c>
      <c r="M14" s="31">
        <v>0</v>
      </c>
      <c r="N14" s="31">
        <v>5.89</v>
      </c>
      <c r="O14" s="31">
        <v>0</v>
      </c>
      <c r="P14" s="31">
        <v>0.05</v>
      </c>
      <c r="Q14" s="31">
        <v>0</v>
      </c>
      <c r="R14" s="31">
        <v>0</v>
      </c>
      <c r="S14" s="31">
        <v>0</v>
      </c>
      <c r="T14" s="31">
        <v>0.03</v>
      </c>
      <c r="U14" s="31">
        <v>0.06</v>
      </c>
      <c r="V14" s="31">
        <v>0.18</v>
      </c>
      <c r="W14" s="31">
        <v>0.17</v>
      </c>
      <c r="X14" s="31">
        <v>0</v>
      </c>
      <c r="Y14" s="31">
        <v>0</v>
      </c>
      <c r="Z14" s="31">
        <v>0.02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200.05</v>
      </c>
      <c r="CC14" s="30">
        <v>1.1299999999999999</v>
      </c>
      <c r="CE14" s="28">
        <v>0</v>
      </c>
      <c r="CG14" s="28">
        <v>0.6</v>
      </c>
      <c r="CH14" s="28">
        <v>0.6</v>
      </c>
      <c r="CI14" s="28">
        <v>0.6</v>
      </c>
      <c r="CJ14" s="28">
        <v>60</v>
      </c>
      <c r="CK14" s="28">
        <v>24.6</v>
      </c>
      <c r="CL14" s="28">
        <v>42.3</v>
      </c>
      <c r="CM14" s="28">
        <v>6.54</v>
      </c>
      <c r="CN14" s="28">
        <v>3.84</v>
      </c>
      <c r="CO14" s="28">
        <v>5.19</v>
      </c>
      <c r="CP14" s="28">
        <v>6</v>
      </c>
      <c r="CQ14" s="28">
        <v>0</v>
      </c>
      <c r="CR14" s="28">
        <v>0.68</v>
      </c>
    </row>
    <row r="15" spans="1:96" s="36" customFormat="1" ht="11.4">
      <c r="B15" s="37" t="s">
        <v>97</v>
      </c>
      <c r="C15" s="38"/>
      <c r="D15" s="38">
        <v>16</v>
      </c>
      <c r="E15" s="38">
        <v>2.4</v>
      </c>
      <c r="F15" s="38">
        <v>10.47</v>
      </c>
      <c r="G15" s="38">
        <v>2.85</v>
      </c>
      <c r="H15" s="38">
        <v>93.23</v>
      </c>
      <c r="I15" s="38">
        <v>526.82000000000005</v>
      </c>
      <c r="J15" s="39">
        <v>6.64</v>
      </c>
      <c r="K15" s="39">
        <v>0.22</v>
      </c>
      <c r="L15" s="39">
        <v>0</v>
      </c>
      <c r="M15" s="39">
        <v>0</v>
      </c>
      <c r="N15" s="39">
        <v>27.58</v>
      </c>
      <c r="O15" s="39">
        <v>62.74</v>
      </c>
      <c r="P15" s="39">
        <v>2.91</v>
      </c>
      <c r="Q15" s="39">
        <v>0</v>
      </c>
      <c r="R15" s="39">
        <v>0</v>
      </c>
      <c r="S15" s="39">
        <v>0.26</v>
      </c>
      <c r="T15" s="39">
        <v>3.47</v>
      </c>
      <c r="U15" s="39">
        <v>603.41</v>
      </c>
      <c r="V15" s="39">
        <v>224.84</v>
      </c>
      <c r="W15" s="39">
        <v>107.71</v>
      </c>
      <c r="X15" s="39">
        <v>43.09</v>
      </c>
      <c r="Y15" s="39">
        <v>158.52000000000001</v>
      </c>
      <c r="Z15" s="39">
        <v>1.74</v>
      </c>
      <c r="AA15" s="39">
        <v>33.31</v>
      </c>
      <c r="AB15" s="39">
        <v>33.229999999999997</v>
      </c>
      <c r="AC15" s="39">
        <v>62.64</v>
      </c>
      <c r="AD15" s="39">
        <v>1.36</v>
      </c>
      <c r="AE15" s="39">
        <v>0.16</v>
      </c>
      <c r="AF15" s="39">
        <v>0.14000000000000001</v>
      </c>
      <c r="AG15" s="39">
        <v>1.2</v>
      </c>
      <c r="AH15" s="39">
        <v>3.72</v>
      </c>
      <c r="AI15" s="39">
        <v>0.42</v>
      </c>
      <c r="AJ15" s="39">
        <v>0</v>
      </c>
      <c r="AK15" s="39">
        <v>605.48</v>
      </c>
      <c r="AL15" s="39">
        <v>605.15</v>
      </c>
      <c r="AM15" s="39">
        <v>1124.24</v>
      </c>
      <c r="AN15" s="39">
        <v>432.46</v>
      </c>
      <c r="AO15" s="39">
        <v>235.01</v>
      </c>
      <c r="AP15" s="39">
        <v>423.04</v>
      </c>
      <c r="AQ15" s="39">
        <v>161.66</v>
      </c>
      <c r="AR15" s="39">
        <v>662.63</v>
      </c>
      <c r="AS15" s="39">
        <v>475.85</v>
      </c>
      <c r="AT15" s="39">
        <v>463.39</v>
      </c>
      <c r="AU15" s="39">
        <v>440.5</v>
      </c>
      <c r="AV15" s="39">
        <v>219.72</v>
      </c>
      <c r="AW15" s="39">
        <v>352.39</v>
      </c>
      <c r="AX15" s="39">
        <v>2895.81</v>
      </c>
      <c r="AY15" s="39">
        <v>0</v>
      </c>
      <c r="AZ15" s="39">
        <v>958.98</v>
      </c>
      <c r="BA15" s="39">
        <v>493.67</v>
      </c>
      <c r="BB15" s="39">
        <v>448.65</v>
      </c>
      <c r="BC15" s="39">
        <v>235.74</v>
      </c>
      <c r="BD15" s="39">
        <v>0.23</v>
      </c>
      <c r="BE15" s="39">
        <v>0.11</v>
      </c>
      <c r="BF15" s="39">
        <v>0.06</v>
      </c>
      <c r="BG15" s="39">
        <v>0.13</v>
      </c>
      <c r="BH15" s="39">
        <v>0.15</v>
      </c>
      <c r="BI15" s="39">
        <v>0.7</v>
      </c>
      <c r="BJ15" s="39">
        <v>0</v>
      </c>
      <c r="BK15" s="39">
        <v>2.17</v>
      </c>
      <c r="BL15" s="39">
        <v>0</v>
      </c>
      <c r="BM15" s="39">
        <v>0.68</v>
      </c>
      <c r="BN15" s="39">
        <v>0.01</v>
      </c>
      <c r="BO15" s="39">
        <v>0</v>
      </c>
      <c r="BP15" s="39">
        <v>0</v>
      </c>
      <c r="BQ15" s="39">
        <v>0.13</v>
      </c>
      <c r="BR15" s="39">
        <v>0.21</v>
      </c>
      <c r="BS15" s="39">
        <v>2.2999999999999998</v>
      </c>
      <c r="BT15" s="39">
        <v>0</v>
      </c>
      <c r="BU15" s="39">
        <v>0</v>
      </c>
      <c r="BV15" s="39">
        <v>1.0900000000000001</v>
      </c>
      <c r="BW15" s="39">
        <v>0.03</v>
      </c>
      <c r="BX15" s="39">
        <v>0</v>
      </c>
      <c r="BY15" s="39">
        <v>0</v>
      </c>
      <c r="BZ15" s="39">
        <v>0</v>
      </c>
      <c r="CA15" s="39">
        <v>0</v>
      </c>
      <c r="CB15" s="39">
        <v>425.81</v>
      </c>
      <c r="CC15" s="38">
        <f>SUM($CC$10:$CC$14)</f>
        <v>49.71</v>
      </c>
      <c r="CD15" s="36">
        <f>$I$15/$I$51*100</f>
        <v>15.189968312184096</v>
      </c>
      <c r="CE15" s="36">
        <v>38.85</v>
      </c>
      <c r="CG15" s="36">
        <v>27.43</v>
      </c>
      <c r="CH15" s="36">
        <v>13.98</v>
      </c>
      <c r="CI15" s="36">
        <v>20.71</v>
      </c>
      <c r="CJ15" s="36">
        <v>2550.9699999999998</v>
      </c>
      <c r="CK15" s="36">
        <v>1088.72</v>
      </c>
      <c r="CL15" s="36">
        <v>1819.85</v>
      </c>
      <c r="CM15" s="36">
        <v>24.38</v>
      </c>
      <c r="CN15" s="36">
        <v>20.16</v>
      </c>
      <c r="CO15" s="36">
        <v>22.27</v>
      </c>
      <c r="CP15" s="36">
        <v>8.93</v>
      </c>
      <c r="CQ15" s="36">
        <v>0.78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 ht="24">
      <c r="A17" s="32" t="str">
        <f>"17/1"</f>
        <v>17/1</v>
      </c>
      <c r="B17" s="33" t="s">
        <v>99</v>
      </c>
      <c r="C17" s="34" t="str">
        <f>"60"</f>
        <v>60</v>
      </c>
      <c r="D17" s="34">
        <v>0.61</v>
      </c>
      <c r="E17" s="34">
        <v>0</v>
      </c>
      <c r="F17" s="34">
        <v>3.61</v>
      </c>
      <c r="G17" s="34">
        <v>3.61</v>
      </c>
      <c r="H17" s="34">
        <v>7.02</v>
      </c>
      <c r="I17" s="34">
        <v>60.069374399999994</v>
      </c>
      <c r="J17" s="35">
        <v>0.46</v>
      </c>
      <c r="K17" s="35">
        <v>2.34</v>
      </c>
      <c r="L17" s="35">
        <v>0</v>
      </c>
      <c r="M17" s="35">
        <v>0</v>
      </c>
      <c r="N17" s="35">
        <v>5.61</v>
      </c>
      <c r="O17" s="35">
        <v>0.17</v>
      </c>
      <c r="P17" s="35">
        <v>1.24</v>
      </c>
      <c r="Q17" s="35">
        <v>0</v>
      </c>
      <c r="R17" s="35">
        <v>0</v>
      </c>
      <c r="S17" s="35">
        <v>0.21</v>
      </c>
      <c r="T17" s="35">
        <v>0.49</v>
      </c>
      <c r="U17" s="35">
        <v>11.88</v>
      </c>
      <c r="V17" s="35">
        <v>116.04</v>
      </c>
      <c r="W17" s="35">
        <v>13.56</v>
      </c>
      <c r="X17" s="35">
        <v>17.66</v>
      </c>
      <c r="Y17" s="35">
        <v>25.43</v>
      </c>
      <c r="Z17" s="35">
        <v>0.53</v>
      </c>
      <c r="AA17" s="35">
        <v>0</v>
      </c>
      <c r="AB17" s="35">
        <v>5295</v>
      </c>
      <c r="AC17" s="35">
        <v>900.51</v>
      </c>
      <c r="AD17" s="35">
        <v>1.78</v>
      </c>
      <c r="AE17" s="35">
        <v>0.03</v>
      </c>
      <c r="AF17" s="35">
        <v>0.03</v>
      </c>
      <c r="AG17" s="35">
        <v>0.47</v>
      </c>
      <c r="AH17" s="35">
        <v>0.54</v>
      </c>
      <c r="AI17" s="35">
        <v>3.2</v>
      </c>
      <c r="AJ17" s="35">
        <v>0</v>
      </c>
      <c r="AK17" s="35">
        <v>20.16</v>
      </c>
      <c r="AL17" s="35">
        <v>16.73</v>
      </c>
      <c r="AM17" s="35">
        <v>21.3</v>
      </c>
      <c r="AN17" s="35">
        <v>18.559999999999999</v>
      </c>
      <c r="AO17" s="35">
        <v>4.2699999999999996</v>
      </c>
      <c r="AP17" s="35">
        <v>15.21</v>
      </c>
      <c r="AQ17" s="35">
        <v>3.83</v>
      </c>
      <c r="AR17" s="35">
        <v>14.57</v>
      </c>
      <c r="AS17" s="35">
        <v>22.87</v>
      </c>
      <c r="AT17" s="35">
        <v>19.079999999999998</v>
      </c>
      <c r="AU17" s="35">
        <v>67.33</v>
      </c>
      <c r="AV17" s="35">
        <v>6.87</v>
      </c>
      <c r="AW17" s="35">
        <v>14.19</v>
      </c>
      <c r="AX17" s="35">
        <v>107.83</v>
      </c>
      <c r="AY17" s="35">
        <v>0</v>
      </c>
      <c r="AZ17" s="35">
        <v>14.53</v>
      </c>
      <c r="BA17" s="35">
        <v>16.149999999999999</v>
      </c>
      <c r="BB17" s="35">
        <v>8.5399999999999991</v>
      </c>
      <c r="BC17" s="35">
        <v>5.79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0.22</v>
      </c>
      <c r="BL17" s="35">
        <v>0</v>
      </c>
      <c r="BM17" s="35">
        <v>0.14000000000000001</v>
      </c>
      <c r="BN17" s="35">
        <v>0.01</v>
      </c>
      <c r="BO17" s="35">
        <v>0.02</v>
      </c>
      <c r="BP17" s="35">
        <v>0</v>
      </c>
      <c r="BQ17" s="35">
        <v>0</v>
      </c>
      <c r="BR17" s="35">
        <v>0</v>
      </c>
      <c r="BS17" s="35">
        <v>0.84</v>
      </c>
      <c r="BT17" s="35">
        <v>0</v>
      </c>
      <c r="BU17" s="35">
        <v>0</v>
      </c>
      <c r="BV17" s="35">
        <v>2.08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48.41</v>
      </c>
      <c r="CC17" s="34">
        <v>7.63</v>
      </c>
      <c r="CE17" s="32">
        <v>882.5</v>
      </c>
      <c r="CG17" s="32">
        <v>2.63</v>
      </c>
      <c r="CH17" s="32">
        <v>2.52</v>
      </c>
      <c r="CI17" s="32">
        <v>2.58</v>
      </c>
      <c r="CJ17" s="32">
        <v>420.3</v>
      </c>
      <c r="CK17" s="32">
        <v>111.85</v>
      </c>
      <c r="CL17" s="32">
        <v>266.08</v>
      </c>
      <c r="CM17" s="32">
        <v>7.02</v>
      </c>
      <c r="CN17" s="32">
        <v>6.09</v>
      </c>
      <c r="CO17" s="32">
        <v>6.56</v>
      </c>
      <c r="CP17" s="32">
        <v>1.8</v>
      </c>
      <c r="CQ17" s="32">
        <v>0</v>
      </c>
      <c r="CR17" s="32">
        <v>5.18</v>
      </c>
    </row>
    <row r="18" spans="1:96" s="32" customFormat="1">
      <c r="A18" s="32" t="str">
        <f>"4/2"</f>
        <v>4/2</v>
      </c>
      <c r="B18" s="33" t="s">
        <v>100</v>
      </c>
      <c r="C18" s="34" t="str">
        <f>"200"</f>
        <v>200</v>
      </c>
      <c r="D18" s="34">
        <v>1.75</v>
      </c>
      <c r="E18" s="34">
        <v>0</v>
      </c>
      <c r="F18" s="34">
        <v>4.37</v>
      </c>
      <c r="G18" s="34">
        <v>4.22</v>
      </c>
      <c r="H18" s="34">
        <v>13.81</v>
      </c>
      <c r="I18" s="34">
        <v>97.159974080000012</v>
      </c>
      <c r="J18" s="35">
        <v>0.99</v>
      </c>
      <c r="K18" s="35">
        <v>2.6</v>
      </c>
      <c r="L18" s="35">
        <v>0</v>
      </c>
      <c r="M18" s="35">
        <v>0</v>
      </c>
      <c r="N18" s="35">
        <v>6.88</v>
      </c>
      <c r="O18" s="35">
        <v>4.8499999999999996</v>
      </c>
      <c r="P18" s="35">
        <v>2.0699999999999998</v>
      </c>
      <c r="Q18" s="35">
        <v>0</v>
      </c>
      <c r="R18" s="35">
        <v>0</v>
      </c>
      <c r="S18" s="35">
        <v>0.21</v>
      </c>
      <c r="T18" s="35">
        <v>2.15</v>
      </c>
      <c r="U18" s="35">
        <v>432.8</v>
      </c>
      <c r="V18" s="35">
        <v>342.82</v>
      </c>
      <c r="W18" s="35">
        <v>32.020000000000003</v>
      </c>
      <c r="X18" s="35">
        <v>21.5</v>
      </c>
      <c r="Y18" s="35">
        <v>49.34</v>
      </c>
      <c r="Z18" s="35">
        <v>1.07</v>
      </c>
      <c r="AA18" s="35">
        <v>3.02</v>
      </c>
      <c r="AB18" s="35">
        <v>779.46</v>
      </c>
      <c r="AC18" s="35">
        <v>167.5</v>
      </c>
      <c r="AD18" s="35">
        <v>1.91</v>
      </c>
      <c r="AE18" s="35">
        <v>0.05</v>
      </c>
      <c r="AF18" s="35">
        <v>0.05</v>
      </c>
      <c r="AG18" s="35">
        <v>0.53</v>
      </c>
      <c r="AH18" s="35">
        <v>1.01</v>
      </c>
      <c r="AI18" s="35">
        <v>5.45</v>
      </c>
      <c r="AJ18" s="35">
        <v>0</v>
      </c>
      <c r="AK18" s="35">
        <v>86.93</v>
      </c>
      <c r="AL18" s="35">
        <v>82.77</v>
      </c>
      <c r="AM18" s="35">
        <v>131.69</v>
      </c>
      <c r="AN18" s="35">
        <v>147.71</v>
      </c>
      <c r="AO18" s="35">
        <v>38.340000000000003</v>
      </c>
      <c r="AP18" s="35">
        <v>82.7</v>
      </c>
      <c r="AQ18" s="35">
        <v>24.47</v>
      </c>
      <c r="AR18" s="35">
        <v>76.319999999999993</v>
      </c>
      <c r="AS18" s="35">
        <v>97.28</v>
      </c>
      <c r="AT18" s="35">
        <v>143.5</v>
      </c>
      <c r="AU18" s="35">
        <v>286.95</v>
      </c>
      <c r="AV18" s="35">
        <v>46.68</v>
      </c>
      <c r="AW18" s="35">
        <v>81.349999999999994</v>
      </c>
      <c r="AX18" s="35">
        <v>383.57</v>
      </c>
      <c r="AY18" s="35">
        <v>0</v>
      </c>
      <c r="AZ18" s="35">
        <v>76.27</v>
      </c>
      <c r="BA18" s="35">
        <v>84.57</v>
      </c>
      <c r="BB18" s="35">
        <v>69.28</v>
      </c>
      <c r="BC18" s="35">
        <v>26.69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0.24</v>
      </c>
      <c r="BL18" s="35">
        <v>0</v>
      </c>
      <c r="BM18" s="35">
        <v>0.15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0.89</v>
      </c>
      <c r="BT18" s="35">
        <v>0</v>
      </c>
      <c r="BU18" s="35">
        <v>0</v>
      </c>
      <c r="BV18" s="35">
        <v>2.39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251.88</v>
      </c>
      <c r="CC18" s="34">
        <v>14.25</v>
      </c>
      <c r="CE18" s="32">
        <v>132.93</v>
      </c>
      <c r="CG18" s="32">
        <v>51.47</v>
      </c>
      <c r="CH18" s="32">
        <v>30.55</v>
      </c>
      <c r="CI18" s="32">
        <v>41.01</v>
      </c>
      <c r="CJ18" s="32">
        <v>1072.21</v>
      </c>
      <c r="CK18" s="32">
        <v>410.46</v>
      </c>
      <c r="CL18" s="32">
        <v>741.33</v>
      </c>
      <c r="CM18" s="32">
        <v>44.66</v>
      </c>
      <c r="CN18" s="32">
        <v>23.68</v>
      </c>
      <c r="CO18" s="32">
        <v>34.17</v>
      </c>
      <c r="CP18" s="32">
        <v>1.04</v>
      </c>
      <c r="CQ18" s="32">
        <v>1.04</v>
      </c>
      <c r="CR18" s="32">
        <v>8.64</v>
      </c>
    </row>
    <row r="19" spans="1:96" s="32" customFormat="1">
      <c r="A19" s="32" t="str">
        <f>"46/3"</f>
        <v>46/3</v>
      </c>
      <c r="B19" s="33" t="s">
        <v>101</v>
      </c>
      <c r="C19" s="34" t="str">
        <f>"150"</f>
        <v>150</v>
      </c>
      <c r="D19" s="34">
        <v>5.3</v>
      </c>
      <c r="E19" s="34">
        <v>0.03</v>
      </c>
      <c r="F19" s="34">
        <v>2.98</v>
      </c>
      <c r="G19" s="34">
        <v>0.66</v>
      </c>
      <c r="H19" s="34">
        <v>34.11</v>
      </c>
      <c r="I19" s="34">
        <v>183.94017449999998</v>
      </c>
      <c r="J19" s="35">
        <v>1.87</v>
      </c>
      <c r="K19" s="35">
        <v>0.08</v>
      </c>
      <c r="L19" s="35">
        <v>0</v>
      </c>
      <c r="M19" s="35">
        <v>0</v>
      </c>
      <c r="N19" s="35">
        <v>0.97</v>
      </c>
      <c r="O19" s="35">
        <v>31.42</v>
      </c>
      <c r="P19" s="35">
        <v>1.72</v>
      </c>
      <c r="Q19" s="35">
        <v>0</v>
      </c>
      <c r="R19" s="35">
        <v>0</v>
      </c>
      <c r="S19" s="35">
        <v>0</v>
      </c>
      <c r="T19" s="35">
        <v>1.28</v>
      </c>
      <c r="U19" s="35">
        <v>379.52</v>
      </c>
      <c r="V19" s="35">
        <v>56.27</v>
      </c>
      <c r="W19" s="35">
        <v>12.48</v>
      </c>
      <c r="X19" s="35">
        <v>7.29</v>
      </c>
      <c r="Y19" s="35">
        <v>40.22</v>
      </c>
      <c r="Z19" s="35">
        <v>0.74</v>
      </c>
      <c r="AA19" s="35">
        <v>9</v>
      </c>
      <c r="AB19" s="35">
        <v>9</v>
      </c>
      <c r="AC19" s="35">
        <v>16.88</v>
      </c>
      <c r="AD19" s="35">
        <v>0.8</v>
      </c>
      <c r="AE19" s="35">
        <v>0.06</v>
      </c>
      <c r="AF19" s="35">
        <v>0.02</v>
      </c>
      <c r="AG19" s="35">
        <v>0.49</v>
      </c>
      <c r="AH19" s="35">
        <v>1.49</v>
      </c>
      <c r="AI19" s="35">
        <v>0</v>
      </c>
      <c r="AJ19" s="35">
        <v>0</v>
      </c>
      <c r="AK19" s="35">
        <v>229.67</v>
      </c>
      <c r="AL19" s="35">
        <v>209.98</v>
      </c>
      <c r="AM19" s="35">
        <v>393.39</v>
      </c>
      <c r="AN19" s="35">
        <v>122.87</v>
      </c>
      <c r="AO19" s="35">
        <v>74.91</v>
      </c>
      <c r="AP19" s="35">
        <v>152.19</v>
      </c>
      <c r="AQ19" s="35">
        <v>49.94</v>
      </c>
      <c r="AR19" s="35">
        <v>244.06</v>
      </c>
      <c r="AS19" s="35">
        <v>161.38999999999999</v>
      </c>
      <c r="AT19" s="35">
        <v>194.59</v>
      </c>
      <c r="AU19" s="35">
        <v>166.92</v>
      </c>
      <c r="AV19" s="35">
        <v>98.07</v>
      </c>
      <c r="AW19" s="35">
        <v>170.55</v>
      </c>
      <c r="AX19" s="35">
        <v>1497.86</v>
      </c>
      <c r="AY19" s="35">
        <v>0</v>
      </c>
      <c r="AZ19" s="35">
        <v>471.98</v>
      </c>
      <c r="BA19" s="35">
        <v>244.48</v>
      </c>
      <c r="BB19" s="35">
        <v>122.77</v>
      </c>
      <c r="BC19" s="35">
        <v>97.19</v>
      </c>
      <c r="BD19" s="35">
        <v>0.09</v>
      </c>
      <c r="BE19" s="35">
        <v>0.04</v>
      </c>
      <c r="BF19" s="35">
        <v>0.02</v>
      </c>
      <c r="BG19" s="35">
        <v>0.05</v>
      </c>
      <c r="BH19" s="35">
        <v>0.06</v>
      </c>
      <c r="BI19" s="35">
        <v>0.26</v>
      </c>
      <c r="BJ19" s="35">
        <v>0</v>
      </c>
      <c r="BK19" s="35">
        <v>0.81</v>
      </c>
      <c r="BL19" s="35">
        <v>0</v>
      </c>
      <c r="BM19" s="35">
        <v>0.23</v>
      </c>
      <c r="BN19" s="35">
        <v>0</v>
      </c>
      <c r="BO19" s="35">
        <v>0</v>
      </c>
      <c r="BP19" s="35">
        <v>0</v>
      </c>
      <c r="BQ19" s="35">
        <v>0.05</v>
      </c>
      <c r="BR19" s="35">
        <v>0.08</v>
      </c>
      <c r="BS19" s="35">
        <v>0.6</v>
      </c>
      <c r="BT19" s="35">
        <v>0</v>
      </c>
      <c r="BU19" s="35">
        <v>0</v>
      </c>
      <c r="BV19" s="35">
        <v>0.24</v>
      </c>
      <c r="BW19" s="35">
        <v>0.01</v>
      </c>
      <c r="BX19" s="35">
        <v>0</v>
      </c>
      <c r="BY19" s="35">
        <v>0</v>
      </c>
      <c r="BZ19" s="35">
        <v>0</v>
      </c>
      <c r="CA19" s="35">
        <v>0</v>
      </c>
      <c r="CB19" s="35">
        <v>7.57</v>
      </c>
      <c r="CC19" s="34">
        <v>9.91</v>
      </c>
      <c r="CE19" s="32">
        <v>10.5</v>
      </c>
      <c r="CG19" s="32">
        <v>63.86</v>
      </c>
      <c r="CH19" s="32">
        <v>32.479999999999997</v>
      </c>
      <c r="CI19" s="32">
        <v>48.17</v>
      </c>
      <c r="CJ19" s="32">
        <v>594.91999999999996</v>
      </c>
      <c r="CK19" s="32">
        <v>587.84</v>
      </c>
      <c r="CL19" s="32">
        <v>591.38</v>
      </c>
      <c r="CM19" s="32">
        <v>5.92</v>
      </c>
      <c r="CN19" s="32">
        <v>5.42</v>
      </c>
      <c r="CO19" s="32">
        <v>5.67</v>
      </c>
      <c r="CP19" s="32">
        <v>0</v>
      </c>
      <c r="CQ19" s="32">
        <v>0.98</v>
      </c>
      <c r="CR19" s="32">
        <v>6.01</v>
      </c>
    </row>
    <row r="20" spans="1:96" s="32" customFormat="1">
      <c r="A20" s="32" t="str">
        <f>"487/2"</f>
        <v>487/2</v>
      </c>
      <c r="B20" s="33" t="s">
        <v>102</v>
      </c>
      <c r="C20" s="34" t="str">
        <f>"100"</f>
        <v>100</v>
      </c>
      <c r="D20" s="34">
        <v>25.68</v>
      </c>
      <c r="E20" s="34">
        <v>24.57</v>
      </c>
      <c r="F20" s="34">
        <v>22.85</v>
      </c>
      <c r="G20" s="34">
        <v>1.58</v>
      </c>
      <c r="H20" s="34">
        <v>6.89</v>
      </c>
      <c r="I20" s="34">
        <v>335.86828500000007</v>
      </c>
      <c r="J20" s="35">
        <v>7.32</v>
      </c>
      <c r="K20" s="35">
        <v>1.3</v>
      </c>
      <c r="L20" s="35">
        <v>0</v>
      </c>
      <c r="M20" s="35">
        <v>0</v>
      </c>
      <c r="N20" s="35">
        <v>1.1100000000000001</v>
      </c>
      <c r="O20" s="35">
        <v>5.32</v>
      </c>
      <c r="P20" s="35">
        <v>0.46</v>
      </c>
      <c r="Q20" s="35">
        <v>0</v>
      </c>
      <c r="R20" s="35">
        <v>0</v>
      </c>
      <c r="S20" s="35">
        <v>0.19</v>
      </c>
      <c r="T20" s="35">
        <v>2</v>
      </c>
      <c r="U20" s="35">
        <v>206.35</v>
      </c>
      <c r="V20" s="35">
        <v>191.3</v>
      </c>
      <c r="W20" s="35">
        <v>27.25</v>
      </c>
      <c r="X20" s="35">
        <v>25.06</v>
      </c>
      <c r="Y20" s="35">
        <v>184.73</v>
      </c>
      <c r="Z20" s="35">
        <v>2.23</v>
      </c>
      <c r="AA20" s="35">
        <v>55</v>
      </c>
      <c r="AB20" s="35">
        <v>89</v>
      </c>
      <c r="AC20" s="35">
        <v>125.35</v>
      </c>
      <c r="AD20" s="35">
        <v>1.84</v>
      </c>
      <c r="AE20" s="35">
        <v>7.0000000000000007E-2</v>
      </c>
      <c r="AF20" s="35">
        <v>0.15</v>
      </c>
      <c r="AG20" s="35">
        <v>9.4499999999999993</v>
      </c>
      <c r="AH20" s="35">
        <v>19.239999999999998</v>
      </c>
      <c r="AI20" s="35">
        <v>1.37</v>
      </c>
      <c r="AJ20" s="35">
        <v>0</v>
      </c>
      <c r="AK20" s="35">
        <v>1382.4</v>
      </c>
      <c r="AL20" s="35">
        <v>1507.95</v>
      </c>
      <c r="AM20" s="35">
        <v>2187</v>
      </c>
      <c r="AN20" s="35">
        <v>2666.25</v>
      </c>
      <c r="AO20" s="35">
        <v>666.9</v>
      </c>
      <c r="AP20" s="35">
        <v>1263.5999999999999</v>
      </c>
      <c r="AQ20" s="35">
        <v>0</v>
      </c>
      <c r="AR20" s="35">
        <v>1258.2</v>
      </c>
      <c r="AS20" s="35">
        <v>0</v>
      </c>
      <c r="AT20" s="35">
        <v>0</v>
      </c>
      <c r="AU20" s="35">
        <v>0</v>
      </c>
      <c r="AV20" s="35">
        <v>670.95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865.35</v>
      </c>
      <c r="BC20" s="35">
        <v>302.39999999999998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0.09</v>
      </c>
      <c r="BL20" s="35">
        <v>0</v>
      </c>
      <c r="BM20" s="35">
        <v>0.06</v>
      </c>
      <c r="BN20" s="35">
        <v>0</v>
      </c>
      <c r="BO20" s="35">
        <v>0.01</v>
      </c>
      <c r="BP20" s="35">
        <v>0</v>
      </c>
      <c r="BQ20" s="35">
        <v>0</v>
      </c>
      <c r="BR20" s="35">
        <v>0</v>
      </c>
      <c r="BS20" s="35">
        <v>0.36</v>
      </c>
      <c r="BT20" s="35">
        <v>0</v>
      </c>
      <c r="BU20" s="35">
        <v>0</v>
      </c>
      <c r="BV20" s="35">
        <v>0.89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101.72</v>
      </c>
      <c r="CC20" s="34">
        <v>61.5</v>
      </c>
      <c r="CE20" s="32">
        <v>69.83</v>
      </c>
      <c r="CG20" s="32">
        <v>31.18</v>
      </c>
      <c r="CH20" s="32">
        <v>14.43</v>
      </c>
      <c r="CI20" s="32">
        <v>22.8</v>
      </c>
      <c r="CJ20" s="32">
        <v>4861.67</v>
      </c>
      <c r="CK20" s="32">
        <v>3106.67</v>
      </c>
      <c r="CL20" s="32">
        <v>3984.17</v>
      </c>
      <c r="CM20" s="32">
        <v>31.44</v>
      </c>
      <c r="CN20" s="32">
        <v>23.03</v>
      </c>
      <c r="CO20" s="32">
        <v>27.23</v>
      </c>
      <c r="CP20" s="32">
        <v>0</v>
      </c>
      <c r="CQ20" s="32">
        <v>0.5</v>
      </c>
      <c r="CR20" s="32">
        <v>37.270000000000003</v>
      </c>
    </row>
    <row r="21" spans="1:96" s="32" customFormat="1">
      <c r="A21" s="32" t="str">
        <f>"601"</f>
        <v>601</v>
      </c>
      <c r="B21" s="33" t="s">
        <v>103</v>
      </c>
      <c r="C21" s="34" t="str">
        <f>"20"</f>
        <v>20</v>
      </c>
      <c r="D21" s="34">
        <v>0.28999999999999998</v>
      </c>
      <c r="E21" s="34">
        <v>0</v>
      </c>
      <c r="F21" s="34">
        <v>0.6</v>
      </c>
      <c r="G21" s="34">
        <v>0.02</v>
      </c>
      <c r="H21" s="34">
        <v>1.1599999999999999</v>
      </c>
      <c r="I21" s="34">
        <v>11.233095985</v>
      </c>
      <c r="J21" s="35">
        <v>0.45</v>
      </c>
      <c r="K21" s="35">
        <v>0</v>
      </c>
      <c r="L21" s="35">
        <v>0</v>
      </c>
      <c r="M21" s="35">
        <v>0</v>
      </c>
      <c r="N21" s="35">
        <v>0.26</v>
      </c>
      <c r="O21" s="35">
        <v>0.85</v>
      </c>
      <c r="P21" s="35">
        <v>0.05</v>
      </c>
      <c r="Q21" s="35">
        <v>0</v>
      </c>
      <c r="R21" s="35">
        <v>0</v>
      </c>
      <c r="S21" s="35">
        <v>0.05</v>
      </c>
      <c r="T21" s="35">
        <v>0.38</v>
      </c>
      <c r="U21" s="35">
        <v>131.16999999999999</v>
      </c>
      <c r="V21" s="35">
        <v>10.56</v>
      </c>
      <c r="W21" s="35">
        <v>4.8</v>
      </c>
      <c r="X21" s="35">
        <v>0.85</v>
      </c>
      <c r="Y21" s="35">
        <v>3.86</v>
      </c>
      <c r="Z21" s="35">
        <v>0.04</v>
      </c>
      <c r="AA21" s="35">
        <v>1.8</v>
      </c>
      <c r="AB21" s="35">
        <v>9.92</v>
      </c>
      <c r="AC21" s="35">
        <v>7.15</v>
      </c>
      <c r="AD21" s="35">
        <v>0.04</v>
      </c>
      <c r="AE21" s="35">
        <v>0</v>
      </c>
      <c r="AF21" s="35">
        <v>0</v>
      </c>
      <c r="AG21" s="35">
        <v>0.02</v>
      </c>
      <c r="AH21" s="35">
        <v>0.09</v>
      </c>
      <c r="AI21" s="35">
        <v>0.11</v>
      </c>
      <c r="AJ21" s="35">
        <v>0</v>
      </c>
      <c r="AK21" s="35">
        <v>6.24</v>
      </c>
      <c r="AL21" s="35">
        <v>5.7</v>
      </c>
      <c r="AM21" s="35">
        <v>10.68</v>
      </c>
      <c r="AN21" s="35">
        <v>3.31</v>
      </c>
      <c r="AO21" s="35">
        <v>2.0299999999999998</v>
      </c>
      <c r="AP21" s="35">
        <v>4.12</v>
      </c>
      <c r="AQ21" s="35">
        <v>1.33</v>
      </c>
      <c r="AR21" s="35">
        <v>6.63</v>
      </c>
      <c r="AS21" s="35">
        <v>4.37</v>
      </c>
      <c r="AT21" s="35">
        <v>5.3</v>
      </c>
      <c r="AU21" s="35">
        <v>4.51</v>
      </c>
      <c r="AV21" s="35">
        <v>2.65</v>
      </c>
      <c r="AW21" s="35">
        <v>4.6399999999999997</v>
      </c>
      <c r="AX21" s="35">
        <v>40.82</v>
      </c>
      <c r="AY21" s="35">
        <v>0</v>
      </c>
      <c r="AZ21" s="35">
        <v>12.86</v>
      </c>
      <c r="BA21" s="35">
        <v>6.63</v>
      </c>
      <c r="BB21" s="35">
        <v>3.31</v>
      </c>
      <c r="BC21" s="35">
        <v>2.65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</v>
      </c>
      <c r="BT21" s="35">
        <v>0</v>
      </c>
      <c r="BU21" s="35">
        <v>0</v>
      </c>
      <c r="BV21" s="35">
        <v>0.01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19.510000000000002</v>
      </c>
      <c r="CC21" s="34">
        <v>2.15</v>
      </c>
      <c r="CE21" s="32">
        <v>3.45</v>
      </c>
      <c r="CG21" s="32">
        <v>31.29</v>
      </c>
      <c r="CH21" s="32">
        <v>16.29</v>
      </c>
      <c r="CI21" s="32">
        <v>23.79</v>
      </c>
      <c r="CJ21" s="32">
        <v>142.41</v>
      </c>
      <c r="CK21" s="32">
        <v>58.71</v>
      </c>
      <c r="CL21" s="32">
        <v>100.56</v>
      </c>
      <c r="CM21" s="32">
        <v>7.93</v>
      </c>
      <c r="CN21" s="32">
        <v>4.7300000000000004</v>
      </c>
      <c r="CO21" s="32">
        <v>6.37</v>
      </c>
      <c r="CP21" s="32">
        <v>0</v>
      </c>
      <c r="CQ21" s="32">
        <v>0.33</v>
      </c>
      <c r="CR21" s="32">
        <v>1.3</v>
      </c>
    </row>
    <row r="22" spans="1:96" s="32" customFormat="1">
      <c r="A22" s="32" t="str">
        <f>"2"</f>
        <v>2</v>
      </c>
      <c r="B22" s="33" t="s">
        <v>95</v>
      </c>
      <c r="C22" s="34" t="str">
        <f>"32,9"</f>
        <v>32,9</v>
      </c>
      <c r="D22" s="34">
        <v>2.1800000000000002</v>
      </c>
      <c r="E22" s="34">
        <v>0</v>
      </c>
      <c r="F22" s="34">
        <v>0.22</v>
      </c>
      <c r="G22" s="34">
        <v>0.22</v>
      </c>
      <c r="H22" s="34">
        <v>15.43</v>
      </c>
      <c r="I22" s="34">
        <v>73.663428999999994</v>
      </c>
      <c r="J22" s="35">
        <v>0</v>
      </c>
      <c r="K22" s="35">
        <v>0</v>
      </c>
      <c r="L22" s="35">
        <v>0</v>
      </c>
      <c r="M22" s="35">
        <v>0</v>
      </c>
      <c r="N22" s="35">
        <v>0.36</v>
      </c>
      <c r="O22" s="35">
        <v>15</v>
      </c>
      <c r="P22" s="35">
        <v>7.0000000000000007E-2</v>
      </c>
      <c r="Q22" s="35">
        <v>0</v>
      </c>
      <c r="R22" s="35">
        <v>0</v>
      </c>
      <c r="S22" s="35">
        <v>0</v>
      </c>
      <c r="T22" s="35">
        <v>0.59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105.05</v>
      </c>
      <c r="AL22" s="35">
        <v>109.34</v>
      </c>
      <c r="AM22" s="35">
        <v>167.44</v>
      </c>
      <c r="AN22" s="35">
        <v>55.53</v>
      </c>
      <c r="AO22" s="35">
        <v>32.92</v>
      </c>
      <c r="AP22" s="35">
        <v>65.83</v>
      </c>
      <c r="AQ22" s="35">
        <v>24.9</v>
      </c>
      <c r="AR22" s="35">
        <v>119.07</v>
      </c>
      <c r="AS22" s="35">
        <v>73.849999999999994</v>
      </c>
      <c r="AT22" s="35">
        <v>103.04</v>
      </c>
      <c r="AU22" s="35">
        <v>85.01</v>
      </c>
      <c r="AV22" s="35">
        <v>44.65</v>
      </c>
      <c r="AW22" s="35">
        <v>79</v>
      </c>
      <c r="AX22" s="35">
        <v>660.62</v>
      </c>
      <c r="AY22" s="35">
        <v>0</v>
      </c>
      <c r="AZ22" s="35">
        <v>215.24</v>
      </c>
      <c r="BA22" s="35">
        <v>93.6</v>
      </c>
      <c r="BB22" s="35">
        <v>62.11</v>
      </c>
      <c r="BC22" s="35">
        <v>49.23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0.09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12.86</v>
      </c>
      <c r="CC22" s="34">
        <v>2.09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1.74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1.31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1.0900000000000001</v>
      </c>
    </row>
    <row r="24" spans="1:96" s="28" customFormat="1">
      <c r="A24" s="28" t="str">
        <f>"6/10"</f>
        <v>6/10</v>
      </c>
      <c r="B24" s="29" t="s">
        <v>105</v>
      </c>
      <c r="C24" s="30" t="str">
        <f>"200"</f>
        <v>200</v>
      </c>
      <c r="D24" s="30">
        <v>1.27</v>
      </c>
      <c r="E24" s="30">
        <v>0</v>
      </c>
      <c r="F24" s="30">
        <v>7.0000000000000007E-2</v>
      </c>
      <c r="G24" s="30">
        <v>7.0000000000000007E-2</v>
      </c>
      <c r="H24" s="30">
        <v>23.59</v>
      </c>
      <c r="I24" s="30">
        <v>89.057614000000001</v>
      </c>
      <c r="J24" s="31">
        <v>0.03</v>
      </c>
      <c r="K24" s="31">
        <v>0</v>
      </c>
      <c r="L24" s="31">
        <v>0</v>
      </c>
      <c r="M24" s="31">
        <v>0</v>
      </c>
      <c r="N24" s="31">
        <v>18.61</v>
      </c>
      <c r="O24" s="31">
        <v>0.71</v>
      </c>
      <c r="P24" s="31">
        <v>4.28</v>
      </c>
      <c r="Q24" s="31">
        <v>0</v>
      </c>
      <c r="R24" s="31">
        <v>0</v>
      </c>
      <c r="S24" s="31">
        <v>0.38</v>
      </c>
      <c r="T24" s="31">
        <v>1.01</v>
      </c>
      <c r="U24" s="31">
        <v>4.28</v>
      </c>
      <c r="V24" s="31">
        <v>425.17</v>
      </c>
      <c r="W24" s="31">
        <v>39</v>
      </c>
      <c r="X24" s="31">
        <v>24.94</v>
      </c>
      <c r="Y24" s="31">
        <v>33.950000000000003</v>
      </c>
      <c r="Z24" s="31">
        <v>0.8</v>
      </c>
      <c r="AA24" s="31">
        <v>0</v>
      </c>
      <c r="AB24" s="31">
        <v>787.5</v>
      </c>
      <c r="AC24" s="31">
        <v>145.75</v>
      </c>
      <c r="AD24" s="31">
        <v>1.38</v>
      </c>
      <c r="AE24" s="31">
        <v>0.02</v>
      </c>
      <c r="AF24" s="31">
        <v>0.05</v>
      </c>
      <c r="AG24" s="31">
        <v>0.64</v>
      </c>
      <c r="AH24" s="31">
        <v>0.98</v>
      </c>
      <c r="AI24" s="31">
        <v>0.4</v>
      </c>
      <c r="AJ24" s="31">
        <v>0</v>
      </c>
      <c r="AK24" s="31">
        <v>0.01</v>
      </c>
      <c r="AL24" s="31">
        <v>0.01</v>
      </c>
      <c r="AM24" s="31">
        <v>0.02</v>
      </c>
      <c r="AN24" s="31">
        <v>0.02</v>
      </c>
      <c r="AO24" s="31">
        <v>0</v>
      </c>
      <c r="AP24" s="31">
        <v>0.01</v>
      </c>
      <c r="AQ24" s="31">
        <v>0.01</v>
      </c>
      <c r="AR24" s="31">
        <v>0.01</v>
      </c>
      <c r="AS24" s="31">
        <v>0.02</v>
      </c>
      <c r="AT24" s="31">
        <v>0.01</v>
      </c>
      <c r="AU24" s="31">
        <v>7.0000000000000007E-2</v>
      </c>
      <c r="AV24" s="31">
        <v>0.01</v>
      </c>
      <c r="AW24" s="31">
        <v>0.01</v>
      </c>
      <c r="AX24" s="31">
        <v>0.03</v>
      </c>
      <c r="AY24" s="31">
        <v>0</v>
      </c>
      <c r="AZ24" s="31">
        <v>0.02</v>
      </c>
      <c r="BA24" s="31">
        <v>0.02</v>
      </c>
      <c r="BB24" s="31">
        <v>0.01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0.02</v>
      </c>
      <c r="BT24" s="31">
        <v>0</v>
      </c>
      <c r="BU24" s="31">
        <v>0</v>
      </c>
      <c r="BV24" s="31">
        <v>0.01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215.01</v>
      </c>
      <c r="CC24" s="30">
        <v>6.02</v>
      </c>
      <c r="CE24" s="28">
        <v>131.25</v>
      </c>
      <c r="CG24" s="28">
        <v>0.7</v>
      </c>
      <c r="CH24" s="28">
        <v>0.7</v>
      </c>
      <c r="CI24" s="28">
        <v>0.7</v>
      </c>
      <c r="CJ24" s="28">
        <v>70</v>
      </c>
      <c r="CK24" s="28">
        <v>28.7</v>
      </c>
      <c r="CL24" s="28">
        <v>49.35</v>
      </c>
      <c r="CM24" s="28">
        <v>7.63</v>
      </c>
      <c r="CN24" s="28">
        <v>4.4800000000000004</v>
      </c>
      <c r="CO24" s="28">
        <v>6.06</v>
      </c>
      <c r="CP24" s="28">
        <v>7</v>
      </c>
      <c r="CQ24" s="28">
        <v>0</v>
      </c>
      <c r="CR24" s="28">
        <v>3.65</v>
      </c>
    </row>
    <row r="25" spans="1:96" s="36" customFormat="1" ht="11.4">
      <c r="B25" s="37" t="s">
        <v>106</v>
      </c>
      <c r="C25" s="38"/>
      <c r="D25" s="38">
        <v>38.4</v>
      </c>
      <c r="E25" s="38">
        <v>24.6</v>
      </c>
      <c r="F25" s="38">
        <v>34.93</v>
      </c>
      <c r="G25" s="38">
        <v>10.62</v>
      </c>
      <c r="H25" s="38">
        <v>110.34</v>
      </c>
      <c r="I25" s="38">
        <v>889.67</v>
      </c>
      <c r="J25" s="39">
        <v>11.16</v>
      </c>
      <c r="K25" s="39">
        <v>6.32</v>
      </c>
      <c r="L25" s="39">
        <v>0</v>
      </c>
      <c r="M25" s="39">
        <v>0</v>
      </c>
      <c r="N25" s="39">
        <v>34.04</v>
      </c>
      <c r="O25" s="39">
        <v>64.760000000000005</v>
      </c>
      <c r="P25" s="39">
        <v>11.54</v>
      </c>
      <c r="Q25" s="39">
        <v>0</v>
      </c>
      <c r="R25" s="39">
        <v>0</v>
      </c>
      <c r="S25" s="39">
        <v>1.24</v>
      </c>
      <c r="T25" s="39">
        <v>8.41</v>
      </c>
      <c r="U25" s="39">
        <v>1287.99</v>
      </c>
      <c r="V25" s="39">
        <v>1191.1600000000001</v>
      </c>
      <c r="W25" s="39">
        <v>136.11000000000001</v>
      </c>
      <c r="X25" s="39">
        <v>106.69</v>
      </c>
      <c r="Y25" s="39">
        <v>369.11</v>
      </c>
      <c r="Z25" s="39">
        <v>6.19</v>
      </c>
      <c r="AA25" s="39">
        <v>68.819999999999993</v>
      </c>
      <c r="AB25" s="39">
        <v>6970.88</v>
      </c>
      <c r="AC25" s="39">
        <v>1363.34</v>
      </c>
      <c r="AD25" s="39">
        <v>8.0399999999999991</v>
      </c>
      <c r="AE25" s="39">
        <v>0.27</v>
      </c>
      <c r="AF25" s="39">
        <v>0.31</v>
      </c>
      <c r="AG25" s="39">
        <v>11.75</v>
      </c>
      <c r="AH25" s="39">
        <v>23.74</v>
      </c>
      <c r="AI25" s="39">
        <v>10.54</v>
      </c>
      <c r="AJ25" s="39">
        <v>0</v>
      </c>
      <c r="AK25" s="39">
        <v>1894.87</v>
      </c>
      <c r="AL25" s="39">
        <v>1982.09</v>
      </c>
      <c r="AM25" s="39">
        <v>2996.93</v>
      </c>
      <c r="AN25" s="39">
        <v>3058.85</v>
      </c>
      <c r="AO25" s="39">
        <v>837.96</v>
      </c>
      <c r="AP25" s="39">
        <v>1623.27</v>
      </c>
      <c r="AQ25" s="39">
        <v>120.47</v>
      </c>
      <c r="AR25" s="39">
        <v>1793.06</v>
      </c>
      <c r="AS25" s="39">
        <v>419.18</v>
      </c>
      <c r="AT25" s="39">
        <v>523.73</v>
      </c>
      <c r="AU25" s="39">
        <v>703.6</v>
      </c>
      <c r="AV25" s="39">
        <v>894.68</v>
      </c>
      <c r="AW25" s="39">
        <v>411.74</v>
      </c>
      <c r="AX25" s="39">
        <v>2996.54</v>
      </c>
      <c r="AY25" s="39">
        <v>0</v>
      </c>
      <c r="AZ25" s="39">
        <v>896.1</v>
      </c>
      <c r="BA25" s="39">
        <v>503.65</v>
      </c>
      <c r="BB25" s="39">
        <v>1167.3699999999999</v>
      </c>
      <c r="BC25" s="39">
        <v>509.95</v>
      </c>
      <c r="BD25" s="39">
        <v>0.09</v>
      </c>
      <c r="BE25" s="39">
        <v>0.04</v>
      </c>
      <c r="BF25" s="39">
        <v>0.02</v>
      </c>
      <c r="BG25" s="39">
        <v>0.05</v>
      </c>
      <c r="BH25" s="39">
        <v>0.06</v>
      </c>
      <c r="BI25" s="39">
        <v>0.26</v>
      </c>
      <c r="BJ25" s="39">
        <v>0</v>
      </c>
      <c r="BK25" s="39">
        <v>1.42</v>
      </c>
      <c r="BL25" s="39">
        <v>0</v>
      </c>
      <c r="BM25" s="39">
        <v>0.59</v>
      </c>
      <c r="BN25" s="39">
        <v>0.03</v>
      </c>
      <c r="BO25" s="39">
        <v>0.06</v>
      </c>
      <c r="BP25" s="39">
        <v>0</v>
      </c>
      <c r="BQ25" s="39">
        <v>0.05</v>
      </c>
      <c r="BR25" s="39">
        <v>0.09</v>
      </c>
      <c r="BS25" s="39">
        <v>2.74</v>
      </c>
      <c r="BT25" s="39">
        <v>0</v>
      </c>
      <c r="BU25" s="39">
        <v>0</v>
      </c>
      <c r="BV25" s="39">
        <v>5.81</v>
      </c>
      <c r="BW25" s="39">
        <v>0.03</v>
      </c>
      <c r="BX25" s="39">
        <v>0</v>
      </c>
      <c r="BY25" s="39">
        <v>0</v>
      </c>
      <c r="BZ25" s="39">
        <v>0</v>
      </c>
      <c r="CA25" s="39">
        <v>0</v>
      </c>
      <c r="CB25" s="39">
        <v>666.36</v>
      </c>
      <c r="CC25" s="38">
        <f>SUM($CC$16:$CC$24)</f>
        <v>104.86</v>
      </c>
      <c r="CD25" s="36">
        <f>$I$25/$I$51*100</f>
        <v>25.652137557991004</v>
      </c>
      <c r="CE25" s="36">
        <v>1230.6400000000001</v>
      </c>
      <c r="CG25" s="36">
        <v>186.19</v>
      </c>
      <c r="CH25" s="36">
        <v>102.03</v>
      </c>
      <c r="CI25" s="36">
        <v>144.11000000000001</v>
      </c>
      <c r="CJ25" s="36">
        <v>8883.5300000000007</v>
      </c>
      <c r="CK25" s="36">
        <v>4967.66</v>
      </c>
      <c r="CL25" s="36">
        <v>6925.6</v>
      </c>
      <c r="CM25" s="36">
        <v>120.3</v>
      </c>
      <c r="CN25" s="36">
        <v>81.510000000000005</v>
      </c>
      <c r="CO25" s="36">
        <v>100.94</v>
      </c>
      <c r="CP25" s="36">
        <v>9.84</v>
      </c>
      <c r="CQ25" s="36">
        <v>2.85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108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11.23</v>
      </c>
      <c r="CE27" s="32">
        <v>0</v>
      </c>
      <c r="CG27" s="32">
        <v>4</v>
      </c>
      <c r="CH27" s="32">
        <v>4</v>
      </c>
      <c r="CI27" s="32">
        <v>4</v>
      </c>
      <c r="CJ27" s="32">
        <v>400</v>
      </c>
      <c r="CK27" s="32">
        <v>182</v>
      </c>
      <c r="CL27" s="32">
        <v>291</v>
      </c>
      <c r="CM27" s="32">
        <v>0.6</v>
      </c>
      <c r="CN27" s="32">
        <v>0.6</v>
      </c>
      <c r="CO27" s="32">
        <v>0.6</v>
      </c>
      <c r="CP27" s="32">
        <v>0</v>
      </c>
      <c r="CQ27" s="32">
        <v>0</v>
      </c>
      <c r="CR27" s="32">
        <v>9.36</v>
      </c>
    </row>
    <row r="28" spans="1:96" s="28" customFormat="1">
      <c r="A28" s="28" t="str">
        <f>"13"</f>
        <v>13</v>
      </c>
      <c r="B28" s="29" t="s">
        <v>109</v>
      </c>
      <c r="C28" s="30" t="str">
        <f>"150"</f>
        <v>150</v>
      </c>
      <c r="D28" s="30">
        <v>0.6</v>
      </c>
      <c r="E28" s="30">
        <v>0</v>
      </c>
      <c r="F28" s="30">
        <v>0.6</v>
      </c>
      <c r="G28" s="30">
        <v>0.6</v>
      </c>
      <c r="H28" s="30">
        <v>17.399999999999999</v>
      </c>
      <c r="I28" s="30">
        <v>73.02</v>
      </c>
      <c r="J28" s="31">
        <v>0.15</v>
      </c>
      <c r="K28" s="31">
        <v>0</v>
      </c>
      <c r="L28" s="31">
        <v>0</v>
      </c>
      <c r="M28" s="31">
        <v>0</v>
      </c>
      <c r="N28" s="31">
        <v>13.5</v>
      </c>
      <c r="O28" s="31">
        <v>1.2</v>
      </c>
      <c r="P28" s="31">
        <v>2.7</v>
      </c>
      <c r="Q28" s="31">
        <v>0</v>
      </c>
      <c r="R28" s="31">
        <v>0</v>
      </c>
      <c r="S28" s="31">
        <v>1.2</v>
      </c>
      <c r="T28" s="31">
        <v>0.75</v>
      </c>
      <c r="U28" s="31">
        <v>39</v>
      </c>
      <c r="V28" s="31">
        <v>417</v>
      </c>
      <c r="W28" s="31">
        <v>24</v>
      </c>
      <c r="X28" s="31">
        <v>13.5</v>
      </c>
      <c r="Y28" s="31">
        <v>16.5</v>
      </c>
      <c r="Z28" s="31">
        <v>3.3</v>
      </c>
      <c r="AA28" s="31">
        <v>0</v>
      </c>
      <c r="AB28" s="31">
        <v>45</v>
      </c>
      <c r="AC28" s="31">
        <v>7.5</v>
      </c>
      <c r="AD28" s="31">
        <v>0.3</v>
      </c>
      <c r="AE28" s="31">
        <v>0.05</v>
      </c>
      <c r="AF28" s="31">
        <v>0.03</v>
      </c>
      <c r="AG28" s="31">
        <v>0.45</v>
      </c>
      <c r="AH28" s="31">
        <v>0.6</v>
      </c>
      <c r="AI28" s="31">
        <v>15</v>
      </c>
      <c r="AJ28" s="31">
        <v>0</v>
      </c>
      <c r="AK28" s="31">
        <v>18</v>
      </c>
      <c r="AL28" s="31">
        <v>19.5</v>
      </c>
      <c r="AM28" s="31">
        <v>28.5</v>
      </c>
      <c r="AN28" s="31">
        <v>27</v>
      </c>
      <c r="AO28" s="31">
        <v>4.5</v>
      </c>
      <c r="AP28" s="31">
        <v>16.5</v>
      </c>
      <c r="AQ28" s="31">
        <v>4.5</v>
      </c>
      <c r="AR28" s="31">
        <v>13.5</v>
      </c>
      <c r="AS28" s="31">
        <v>25.5</v>
      </c>
      <c r="AT28" s="31">
        <v>15</v>
      </c>
      <c r="AU28" s="31">
        <v>117</v>
      </c>
      <c r="AV28" s="31">
        <v>10.5</v>
      </c>
      <c r="AW28" s="31">
        <v>21</v>
      </c>
      <c r="AX28" s="31">
        <v>63</v>
      </c>
      <c r="AY28" s="31">
        <v>0</v>
      </c>
      <c r="AZ28" s="31">
        <v>19.5</v>
      </c>
      <c r="BA28" s="31">
        <v>24</v>
      </c>
      <c r="BB28" s="31">
        <v>9</v>
      </c>
      <c r="BC28" s="31">
        <v>7.5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129.44999999999999</v>
      </c>
      <c r="CC28" s="30">
        <v>25.2</v>
      </c>
      <c r="CE28" s="28">
        <v>7.5</v>
      </c>
      <c r="CG28" s="28">
        <v>0.66</v>
      </c>
      <c r="CH28" s="28">
        <v>0.66</v>
      </c>
      <c r="CI28" s="28">
        <v>0.66</v>
      </c>
      <c r="CJ28" s="28">
        <v>49.5</v>
      </c>
      <c r="CK28" s="28">
        <v>49.5</v>
      </c>
      <c r="CL28" s="28">
        <v>49.5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21</v>
      </c>
    </row>
    <row r="29" spans="1:96" s="36" customFormat="1" ht="11.4">
      <c r="B29" s="37" t="s">
        <v>110</v>
      </c>
      <c r="C29" s="38"/>
      <c r="D29" s="38">
        <v>1.6</v>
      </c>
      <c r="E29" s="38">
        <v>0</v>
      </c>
      <c r="F29" s="38">
        <v>0.8</v>
      </c>
      <c r="G29" s="38">
        <v>0.6</v>
      </c>
      <c r="H29" s="38">
        <v>38</v>
      </c>
      <c r="I29" s="38">
        <v>159.5</v>
      </c>
      <c r="J29" s="39">
        <v>0.15</v>
      </c>
      <c r="K29" s="39">
        <v>0</v>
      </c>
      <c r="L29" s="39">
        <v>0</v>
      </c>
      <c r="M29" s="39">
        <v>0</v>
      </c>
      <c r="N29" s="39">
        <v>33.299999999999997</v>
      </c>
      <c r="O29" s="39">
        <v>1.6</v>
      </c>
      <c r="P29" s="39">
        <v>3.1</v>
      </c>
      <c r="Q29" s="39">
        <v>0</v>
      </c>
      <c r="R29" s="39">
        <v>0</v>
      </c>
      <c r="S29" s="39">
        <v>2.2000000000000002</v>
      </c>
      <c r="T29" s="39">
        <v>1.35</v>
      </c>
      <c r="U29" s="39">
        <v>51</v>
      </c>
      <c r="V29" s="39">
        <v>657</v>
      </c>
      <c r="W29" s="39">
        <v>38</v>
      </c>
      <c r="X29" s="39">
        <v>21.5</v>
      </c>
      <c r="Y29" s="39">
        <v>30.5</v>
      </c>
      <c r="Z29" s="39">
        <v>6.1</v>
      </c>
      <c r="AA29" s="39">
        <v>0</v>
      </c>
      <c r="AB29" s="39">
        <v>45</v>
      </c>
      <c r="AC29" s="39">
        <v>7.5</v>
      </c>
      <c r="AD29" s="39">
        <v>0.5</v>
      </c>
      <c r="AE29" s="39">
        <v>7.0000000000000007E-2</v>
      </c>
      <c r="AF29" s="39">
        <v>0.05</v>
      </c>
      <c r="AG29" s="39">
        <v>0.65</v>
      </c>
      <c r="AH29" s="39">
        <v>1</v>
      </c>
      <c r="AI29" s="39">
        <v>19</v>
      </c>
      <c r="AJ29" s="39">
        <v>0.4</v>
      </c>
      <c r="AK29" s="39">
        <v>34</v>
      </c>
      <c r="AL29" s="39">
        <v>39.5</v>
      </c>
      <c r="AM29" s="39">
        <v>56.5</v>
      </c>
      <c r="AN29" s="39">
        <v>55</v>
      </c>
      <c r="AO29" s="39">
        <v>8.5</v>
      </c>
      <c r="AP29" s="39">
        <v>32.5</v>
      </c>
      <c r="AQ29" s="39">
        <v>8.5</v>
      </c>
      <c r="AR29" s="39">
        <v>27.5</v>
      </c>
      <c r="AS29" s="39">
        <v>51.5</v>
      </c>
      <c r="AT29" s="39">
        <v>31</v>
      </c>
      <c r="AU29" s="39">
        <v>233</v>
      </c>
      <c r="AV29" s="39">
        <v>20.5</v>
      </c>
      <c r="AW29" s="39">
        <v>43</v>
      </c>
      <c r="AX29" s="39">
        <v>127</v>
      </c>
      <c r="AY29" s="39">
        <v>0</v>
      </c>
      <c r="AZ29" s="39">
        <v>39.5</v>
      </c>
      <c r="BA29" s="39">
        <v>48</v>
      </c>
      <c r="BB29" s="39">
        <v>19</v>
      </c>
      <c r="BC29" s="39">
        <v>15.5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305.64999999999998</v>
      </c>
      <c r="CC29" s="38">
        <f>SUM($CC$26:$CC$28)</f>
        <v>36.43</v>
      </c>
      <c r="CD29" s="36">
        <f>$I$29/$I$51*100</f>
        <v>4.5989141372638906</v>
      </c>
      <c r="CE29" s="36">
        <v>7.5</v>
      </c>
      <c r="CG29" s="36">
        <v>4.66</v>
      </c>
      <c r="CH29" s="36">
        <v>4.66</v>
      </c>
      <c r="CI29" s="36">
        <v>4.66</v>
      </c>
      <c r="CJ29" s="36">
        <v>449.5</v>
      </c>
      <c r="CK29" s="36">
        <v>231.5</v>
      </c>
      <c r="CL29" s="36">
        <v>340.5</v>
      </c>
      <c r="CM29" s="36">
        <v>0.6</v>
      </c>
      <c r="CN29" s="36">
        <v>0.6</v>
      </c>
      <c r="CO29" s="36">
        <v>0.6</v>
      </c>
      <c r="CP29" s="36">
        <v>0</v>
      </c>
      <c r="CQ29" s="36">
        <v>0</v>
      </c>
    </row>
    <row r="30" spans="1:96" s="86" customFormat="1" ht="11.4">
      <c r="A30" s="86" t="s">
        <v>153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"11/4"</f>
        <v>11/4</v>
      </c>
      <c r="B32" s="33" t="s">
        <v>93</v>
      </c>
      <c r="C32" s="34" t="str">
        <f>"280"</f>
        <v>280</v>
      </c>
      <c r="D32" s="34">
        <v>7.68</v>
      </c>
      <c r="E32" s="34">
        <v>3.3</v>
      </c>
      <c r="F32" s="34">
        <v>8.4499999999999993</v>
      </c>
      <c r="G32" s="34">
        <v>1.07</v>
      </c>
      <c r="H32" s="34">
        <v>37.24</v>
      </c>
      <c r="I32" s="34">
        <v>253.9947321560976</v>
      </c>
      <c r="J32" s="35">
        <v>5.57</v>
      </c>
      <c r="K32" s="35">
        <v>0.15</v>
      </c>
      <c r="L32" s="35">
        <v>0</v>
      </c>
      <c r="M32" s="35">
        <v>0</v>
      </c>
      <c r="N32" s="35">
        <v>9.26</v>
      </c>
      <c r="O32" s="35">
        <v>26.53</v>
      </c>
      <c r="P32" s="35">
        <v>1.45</v>
      </c>
      <c r="Q32" s="35">
        <v>0</v>
      </c>
      <c r="R32" s="35">
        <v>0</v>
      </c>
      <c r="S32" s="35">
        <v>0.11</v>
      </c>
      <c r="T32" s="35">
        <v>2.36</v>
      </c>
      <c r="U32" s="35">
        <v>483.28</v>
      </c>
      <c r="V32" s="35">
        <v>215.84</v>
      </c>
      <c r="W32" s="35">
        <v>132.81</v>
      </c>
      <c r="X32" s="35">
        <v>36.21</v>
      </c>
      <c r="Y32" s="35">
        <v>157.99</v>
      </c>
      <c r="Z32" s="35">
        <v>0.94</v>
      </c>
      <c r="AA32" s="35">
        <v>29.83</v>
      </c>
      <c r="AB32" s="35">
        <v>29.72</v>
      </c>
      <c r="AC32" s="35">
        <v>56.19</v>
      </c>
      <c r="AD32" s="35">
        <v>0.4</v>
      </c>
      <c r="AE32" s="35">
        <v>0.13</v>
      </c>
      <c r="AF32" s="35">
        <v>0.16</v>
      </c>
      <c r="AG32" s="35">
        <v>0.61</v>
      </c>
      <c r="AH32" s="35">
        <v>2.67</v>
      </c>
      <c r="AI32" s="35">
        <v>0.57999999999999996</v>
      </c>
      <c r="AJ32" s="35">
        <v>0</v>
      </c>
      <c r="AK32" s="35">
        <v>372.37</v>
      </c>
      <c r="AL32" s="35">
        <v>353.61</v>
      </c>
      <c r="AM32" s="35">
        <v>817.27</v>
      </c>
      <c r="AN32" s="35">
        <v>350.83</v>
      </c>
      <c r="AO32" s="35">
        <v>179.48</v>
      </c>
      <c r="AP32" s="35">
        <v>292.33999999999997</v>
      </c>
      <c r="AQ32" s="35">
        <v>111.62</v>
      </c>
      <c r="AR32" s="35">
        <v>390.61</v>
      </c>
      <c r="AS32" s="35">
        <v>332.04</v>
      </c>
      <c r="AT32" s="35">
        <v>185.02</v>
      </c>
      <c r="AU32" s="35">
        <v>230.58</v>
      </c>
      <c r="AV32" s="35">
        <v>102.17</v>
      </c>
      <c r="AW32" s="35">
        <v>136.22</v>
      </c>
      <c r="AX32" s="35">
        <v>1084.51</v>
      </c>
      <c r="AY32" s="35">
        <v>0</v>
      </c>
      <c r="AZ32" s="35">
        <v>375.31</v>
      </c>
      <c r="BA32" s="35">
        <v>266.91000000000003</v>
      </c>
      <c r="BB32" s="35">
        <v>344.33</v>
      </c>
      <c r="BC32" s="35">
        <v>108.98</v>
      </c>
      <c r="BD32" s="35">
        <v>0.16</v>
      </c>
      <c r="BE32" s="35">
        <v>7.0000000000000007E-2</v>
      </c>
      <c r="BF32" s="35">
        <v>0.04</v>
      </c>
      <c r="BG32" s="35">
        <v>0.09</v>
      </c>
      <c r="BH32" s="35">
        <v>0.1</v>
      </c>
      <c r="BI32" s="35">
        <v>0.48</v>
      </c>
      <c r="BJ32" s="35">
        <v>0</v>
      </c>
      <c r="BK32" s="35">
        <v>1.38</v>
      </c>
      <c r="BL32" s="35">
        <v>0</v>
      </c>
      <c r="BM32" s="35">
        <v>0.42</v>
      </c>
      <c r="BN32" s="35">
        <v>0</v>
      </c>
      <c r="BO32" s="35">
        <v>0</v>
      </c>
      <c r="BP32" s="35">
        <v>0</v>
      </c>
      <c r="BQ32" s="35">
        <v>0.09</v>
      </c>
      <c r="BR32" s="35">
        <v>0.14000000000000001</v>
      </c>
      <c r="BS32" s="35">
        <v>1.21</v>
      </c>
      <c r="BT32" s="35">
        <v>0</v>
      </c>
      <c r="BU32" s="35">
        <v>0</v>
      </c>
      <c r="BV32" s="35">
        <v>0.56000000000000005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246.9</v>
      </c>
      <c r="CC32" s="34">
        <v>30.12</v>
      </c>
      <c r="CE32" s="32">
        <v>34.78</v>
      </c>
      <c r="CG32" s="32">
        <v>33.54</v>
      </c>
      <c r="CH32" s="32">
        <v>16.73</v>
      </c>
      <c r="CI32" s="32">
        <v>25.13</v>
      </c>
      <c r="CJ32" s="32">
        <v>1140.19</v>
      </c>
      <c r="CK32" s="32">
        <v>569.82000000000005</v>
      </c>
      <c r="CL32" s="32">
        <v>855</v>
      </c>
      <c r="CM32" s="32">
        <v>6.51</v>
      </c>
      <c r="CN32" s="32">
        <v>4.6100000000000003</v>
      </c>
      <c r="CO32" s="32">
        <v>5.56</v>
      </c>
      <c r="CP32" s="32">
        <v>4.0999999999999996</v>
      </c>
      <c r="CQ32" s="32">
        <v>1.0900000000000001</v>
      </c>
      <c r="CR32" s="32">
        <v>18.260000000000002</v>
      </c>
    </row>
    <row r="33" spans="1:96" s="32" customFormat="1">
      <c r="A33" s="32" t="str">
        <f>"726/1"</f>
        <v>726/1</v>
      </c>
      <c r="B33" s="33" t="s">
        <v>94</v>
      </c>
      <c r="C33" s="34" t="str">
        <f>"60"</f>
        <v>60</v>
      </c>
      <c r="D33" s="34">
        <v>7.76</v>
      </c>
      <c r="E33" s="34">
        <v>0.04</v>
      </c>
      <c r="F33" s="34">
        <v>4.1399999999999997</v>
      </c>
      <c r="G33" s="34">
        <v>1.8</v>
      </c>
      <c r="H33" s="34">
        <v>41.94</v>
      </c>
      <c r="I33" s="34">
        <v>232.74401000000003</v>
      </c>
      <c r="J33" s="35">
        <v>2.66</v>
      </c>
      <c r="K33" s="35">
        <v>0.11</v>
      </c>
      <c r="L33" s="35">
        <v>0</v>
      </c>
      <c r="M33" s="35">
        <v>0</v>
      </c>
      <c r="N33" s="35">
        <v>14.64</v>
      </c>
      <c r="O33" s="35">
        <v>25.55</v>
      </c>
      <c r="P33" s="35">
        <v>1.75</v>
      </c>
      <c r="Q33" s="35">
        <v>0</v>
      </c>
      <c r="R33" s="35">
        <v>0</v>
      </c>
      <c r="S33" s="35">
        <v>0.18</v>
      </c>
      <c r="T33" s="35">
        <v>1.03</v>
      </c>
      <c r="U33" s="35">
        <v>258.14999999999998</v>
      </c>
      <c r="V33" s="35">
        <v>70.489999999999995</v>
      </c>
      <c r="W33" s="35">
        <v>12.67</v>
      </c>
      <c r="X33" s="35">
        <v>17.23</v>
      </c>
      <c r="Y33" s="35">
        <v>45.68</v>
      </c>
      <c r="Z33" s="35">
        <v>1.05</v>
      </c>
      <c r="AA33" s="35">
        <v>12</v>
      </c>
      <c r="AB33" s="35">
        <v>12</v>
      </c>
      <c r="AC33" s="35">
        <v>22.5</v>
      </c>
      <c r="AD33" s="35">
        <v>1.07</v>
      </c>
      <c r="AE33" s="35">
        <v>7.0000000000000007E-2</v>
      </c>
      <c r="AF33" s="35">
        <v>0.03</v>
      </c>
      <c r="AG33" s="35">
        <v>0.77</v>
      </c>
      <c r="AH33" s="35">
        <v>1.81</v>
      </c>
      <c r="AI33" s="35">
        <v>0</v>
      </c>
      <c r="AJ33" s="35">
        <v>0</v>
      </c>
      <c r="AK33" s="35">
        <v>211.78</v>
      </c>
      <c r="AL33" s="35">
        <v>219.63</v>
      </c>
      <c r="AM33" s="35">
        <v>336.9</v>
      </c>
      <c r="AN33" s="35">
        <v>114.35</v>
      </c>
      <c r="AO33" s="35">
        <v>66.790000000000006</v>
      </c>
      <c r="AP33" s="35">
        <v>134.19</v>
      </c>
      <c r="AQ33" s="35">
        <v>51.65</v>
      </c>
      <c r="AR33" s="35">
        <v>238.85</v>
      </c>
      <c r="AS33" s="35">
        <v>148.9</v>
      </c>
      <c r="AT33" s="35">
        <v>205.95</v>
      </c>
      <c r="AU33" s="35">
        <v>172.44</v>
      </c>
      <c r="AV33" s="35">
        <v>92.45</v>
      </c>
      <c r="AW33" s="35">
        <v>159.05000000000001</v>
      </c>
      <c r="AX33" s="35">
        <v>1317.97</v>
      </c>
      <c r="AY33" s="35">
        <v>0</v>
      </c>
      <c r="AZ33" s="35">
        <v>429.2</v>
      </c>
      <c r="BA33" s="35">
        <v>189.22</v>
      </c>
      <c r="BB33" s="35">
        <v>127.18</v>
      </c>
      <c r="BC33" s="35">
        <v>98.04</v>
      </c>
      <c r="BD33" s="35">
        <v>0.12</v>
      </c>
      <c r="BE33" s="35">
        <v>0.05</v>
      </c>
      <c r="BF33" s="35">
        <v>0.03</v>
      </c>
      <c r="BG33" s="35">
        <v>7.0000000000000007E-2</v>
      </c>
      <c r="BH33" s="35">
        <v>0.08</v>
      </c>
      <c r="BI33" s="35">
        <v>0.36</v>
      </c>
      <c r="BJ33" s="35">
        <v>0</v>
      </c>
      <c r="BK33" s="35">
        <v>1.1499999999999999</v>
      </c>
      <c r="BL33" s="35">
        <v>0</v>
      </c>
      <c r="BM33" s="35">
        <v>0.38</v>
      </c>
      <c r="BN33" s="35">
        <v>0.01</v>
      </c>
      <c r="BO33" s="35">
        <v>0</v>
      </c>
      <c r="BP33" s="35">
        <v>0</v>
      </c>
      <c r="BQ33" s="35">
        <v>7.0000000000000007E-2</v>
      </c>
      <c r="BR33" s="35">
        <v>0.11</v>
      </c>
      <c r="BS33" s="35">
        <v>1.41</v>
      </c>
      <c r="BT33" s="35">
        <v>0</v>
      </c>
      <c r="BU33" s="35">
        <v>0</v>
      </c>
      <c r="BV33" s="35">
        <v>0.56999999999999995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33.770000000000003</v>
      </c>
      <c r="CC33" s="34">
        <v>24.52</v>
      </c>
      <c r="CE33" s="32">
        <v>14</v>
      </c>
      <c r="CG33" s="32">
        <v>0</v>
      </c>
      <c r="CH33" s="32">
        <v>0</v>
      </c>
      <c r="CI33" s="32">
        <v>0</v>
      </c>
      <c r="CJ33" s="32">
        <v>1140</v>
      </c>
      <c r="CK33" s="32">
        <v>439.2</v>
      </c>
      <c r="CL33" s="32">
        <v>789.6</v>
      </c>
      <c r="CM33" s="32">
        <v>9.1199999999999992</v>
      </c>
      <c r="CN33" s="32">
        <v>9.1199999999999992</v>
      </c>
      <c r="CO33" s="32">
        <v>9.1199999999999992</v>
      </c>
      <c r="CP33" s="32">
        <v>0</v>
      </c>
      <c r="CQ33" s="32">
        <v>0</v>
      </c>
      <c r="CR33" s="32">
        <v>14.86</v>
      </c>
    </row>
    <row r="34" spans="1:96" s="32" customFormat="1">
      <c r="A34" s="32" t="str">
        <f>"2"</f>
        <v>2</v>
      </c>
      <c r="B34" s="33" t="s">
        <v>95</v>
      </c>
      <c r="C34" s="34" t="str">
        <f>"50"</f>
        <v>50</v>
      </c>
      <c r="D34" s="34">
        <v>3.31</v>
      </c>
      <c r="E34" s="34">
        <v>0</v>
      </c>
      <c r="F34" s="34">
        <v>0.33</v>
      </c>
      <c r="G34" s="34">
        <v>0.33</v>
      </c>
      <c r="H34" s="34">
        <v>23.45</v>
      </c>
      <c r="I34" s="34">
        <v>111.95049999999999</v>
      </c>
      <c r="J34" s="35">
        <v>0</v>
      </c>
      <c r="K34" s="35">
        <v>0</v>
      </c>
      <c r="L34" s="35">
        <v>0</v>
      </c>
      <c r="M34" s="35">
        <v>0</v>
      </c>
      <c r="N34" s="35">
        <v>0.55000000000000004</v>
      </c>
      <c r="O34" s="35">
        <v>22.8</v>
      </c>
      <c r="P34" s="35">
        <v>0.1</v>
      </c>
      <c r="Q34" s="35">
        <v>0</v>
      </c>
      <c r="R34" s="35">
        <v>0</v>
      </c>
      <c r="S34" s="35">
        <v>0</v>
      </c>
      <c r="T34" s="35">
        <v>0.9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159.65</v>
      </c>
      <c r="AL34" s="35">
        <v>166.17</v>
      </c>
      <c r="AM34" s="35">
        <v>254.48</v>
      </c>
      <c r="AN34" s="35">
        <v>84.39</v>
      </c>
      <c r="AO34" s="35">
        <v>50.03</v>
      </c>
      <c r="AP34" s="35">
        <v>100.05</v>
      </c>
      <c r="AQ34" s="35">
        <v>37.85</v>
      </c>
      <c r="AR34" s="35">
        <v>180.96</v>
      </c>
      <c r="AS34" s="35">
        <v>112.23</v>
      </c>
      <c r="AT34" s="35">
        <v>156.6</v>
      </c>
      <c r="AU34" s="35">
        <v>129.19999999999999</v>
      </c>
      <c r="AV34" s="35">
        <v>67.86</v>
      </c>
      <c r="AW34" s="35">
        <v>120.06</v>
      </c>
      <c r="AX34" s="35">
        <v>1003.98</v>
      </c>
      <c r="AY34" s="35">
        <v>0</v>
      </c>
      <c r="AZ34" s="35">
        <v>327.12</v>
      </c>
      <c r="BA34" s="35">
        <v>142.25</v>
      </c>
      <c r="BB34" s="35">
        <v>94.4</v>
      </c>
      <c r="BC34" s="35">
        <v>74.819999999999993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0.04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0.14000000000000001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19.55</v>
      </c>
      <c r="CC34" s="34">
        <v>3.17</v>
      </c>
      <c r="CE34" s="32">
        <v>0</v>
      </c>
      <c r="CG34" s="32">
        <v>0</v>
      </c>
      <c r="CH34" s="32">
        <v>0</v>
      </c>
      <c r="CI34" s="32">
        <v>0</v>
      </c>
      <c r="CJ34" s="32">
        <v>715.48</v>
      </c>
      <c r="CK34" s="32">
        <v>275.64999999999998</v>
      </c>
      <c r="CL34" s="32">
        <v>495.56</v>
      </c>
      <c r="CM34" s="32">
        <v>5.72</v>
      </c>
      <c r="CN34" s="32">
        <v>5.72</v>
      </c>
      <c r="CO34" s="32">
        <v>5.72</v>
      </c>
      <c r="CP34" s="32">
        <v>0</v>
      </c>
      <c r="CQ34" s="32">
        <v>0</v>
      </c>
      <c r="CR34" s="32">
        <v>2.64</v>
      </c>
    </row>
    <row r="35" spans="1:96" s="28" customFormat="1">
      <c r="A35" s="28" t="str">
        <f>"27/10"</f>
        <v>27/10</v>
      </c>
      <c r="B35" s="29" t="s">
        <v>96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1.1299999999999999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0.68</v>
      </c>
    </row>
    <row r="36" spans="1:96" s="36" customFormat="1" ht="11.4">
      <c r="B36" s="37" t="s">
        <v>112</v>
      </c>
      <c r="C36" s="38"/>
      <c r="D36" s="38">
        <v>18.850000000000001</v>
      </c>
      <c r="E36" s="38">
        <v>3.34</v>
      </c>
      <c r="F36" s="38">
        <v>12.95</v>
      </c>
      <c r="G36" s="38">
        <v>3.22</v>
      </c>
      <c r="H36" s="38">
        <v>108.56</v>
      </c>
      <c r="I36" s="38">
        <v>621.78</v>
      </c>
      <c r="J36" s="39">
        <v>8.23</v>
      </c>
      <c r="K36" s="39">
        <v>0.26</v>
      </c>
      <c r="L36" s="39">
        <v>0</v>
      </c>
      <c r="M36" s="39">
        <v>0</v>
      </c>
      <c r="N36" s="39">
        <v>30.33</v>
      </c>
      <c r="O36" s="39">
        <v>74.88</v>
      </c>
      <c r="P36" s="39">
        <v>3.34</v>
      </c>
      <c r="Q36" s="39">
        <v>0</v>
      </c>
      <c r="R36" s="39">
        <v>0</v>
      </c>
      <c r="S36" s="39">
        <v>0.28999999999999998</v>
      </c>
      <c r="T36" s="39">
        <v>4.32</v>
      </c>
      <c r="U36" s="39">
        <v>741.49</v>
      </c>
      <c r="V36" s="39">
        <v>286.5</v>
      </c>
      <c r="W36" s="39">
        <v>145.65</v>
      </c>
      <c r="X36" s="39">
        <v>53.43</v>
      </c>
      <c r="Y36" s="39">
        <v>203.66</v>
      </c>
      <c r="Z36" s="39">
        <v>2.0099999999999998</v>
      </c>
      <c r="AA36" s="39">
        <v>41.83</v>
      </c>
      <c r="AB36" s="39">
        <v>41.72</v>
      </c>
      <c r="AC36" s="39">
        <v>78.69</v>
      </c>
      <c r="AD36" s="39">
        <v>1.47</v>
      </c>
      <c r="AE36" s="39">
        <v>0.2</v>
      </c>
      <c r="AF36" s="39">
        <v>0.18</v>
      </c>
      <c r="AG36" s="39">
        <v>1.38</v>
      </c>
      <c r="AH36" s="39">
        <v>4.4800000000000004</v>
      </c>
      <c r="AI36" s="39">
        <v>0.57999999999999996</v>
      </c>
      <c r="AJ36" s="39">
        <v>0</v>
      </c>
      <c r="AK36" s="39">
        <v>743.8</v>
      </c>
      <c r="AL36" s="39">
        <v>739.41</v>
      </c>
      <c r="AM36" s="39">
        <v>1408.64</v>
      </c>
      <c r="AN36" s="39">
        <v>549.57000000000005</v>
      </c>
      <c r="AO36" s="39">
        <v>296.3</v>
      </c>
      <c r="AP36" s="39">
        <v>526.57000000000005</v>
      </c>
      <c r="AQ36" s="39">
        <v>201.12</v>
      </c>
      <c r="AR36" s="39">
        <v>810.43</v>
      </c>
      <c r="AS36" s="39">
        <v>593.16999999999996</v>
      </c>
      <c r="AT36" s="39">
        <v>547.58000000000004</v>
      </c>
      <c r="AU36" s="39">
        <v>532.21</v>
      </c>
      <c r="AV36" s="39">
        <v>262.48</v>
      </c>
      <c r="AW36" s="39">
        <v>415.32</v>
      </c>
      <c r="AX36" s="39">
        <v>3406.47</v>
      </c>
      <c r="AY36" s="39">
        <v>0</v>
      </c>
      <c r="AZ36" s="39">
        <v>1131.6300000000001</v>
      </c>
      <c r="BA36" s="39">
        <v>598.38</v>
      </c>
      <c r="BB36" s="39">
        <v>565.91</v>
      </c>
      <c r="BC36" s="39">
        <v>281.83999999999997</v>
      </c>
      <c r="BD36" s="39">
        <v>0.28000000000000003</v>
      </c>
      <c r="BE36" s="39">
        <v>0.13</v>
      </c>
      <c r="BF36" s="39">
        <v>7.0000000000000007E-2</v>
      </c>
      <c r="BG36" s="39">
        <v>0.16</v>
      </c>
      <c r="BH36" s="39">
        <v>0.18</v>
      </c>
      <c r="BI36" s="39">
        <v>0.84</v>
      </c>
      <c r="BJ36" s="39">
        <v>0</v>
      </c>
      <c r="BK36" s="39">
        <v>2.57</v>
      </c>
      <c r="BL36" s="39">
        <v>0</v>
      </c>
      <c r="BM36" s="39">
        <v>0.8</v>
      </c>
      <c r="BN36" s="39">
        <v>0.01</v>
      </c>
      <c r="BO36" s="39">
        <v>0</v>
      </c>
      <c r="BP36" s="39">
        <v>0</v>
      </c>
      <c r="BQ36" s="39">
        <v>0.16</v>
      </c>
      <c r="BR36" s="39">
        <v>0.25</v>
      </c>
      <c r="BS36" s="39">
        <v>2.65</v>
      </c>
      <c r="BT36" s="39">
        <v>0</v>
      </c>
      <c r="BU36" s="39">
        <v>0</v>
      </c>
      <c r="BV36" s="39">
        <v>1.27</v>
      </c>
      <c r="BW36" s="39">
        <v>0.03</v>
      </c>
      <c r="BX36" s="39">
        <v>0</v>
      </c>
      <c r="BY36" s="39">
        <v>0</v>
      </c>
      <c r="BZ36" s="39">
        <v>0</v>
      </c>
      <c r="CA36" s="39">
        <v>0</v>
      </c>
      <c r="CB36" s="39">
        <v>500.27</v>
      </c>
      <c r="CC36" s="38">
        <f>SUM($CC$31:$CC$35)</f>
        <v>58.940000000000005</v>
      </c>
      <c r="CD36" s="36">
        <f>$I$36/$I$51*100</f>
        <v>17.927980139610924</v>
      </c>
      <c r="CE36" s="36">
        <v>48.78</v>
      </c>
      <c r="CG36" s="36">
        <v>34.14</v>
      </c>
      <c r="CH36" s="36">
        <v>17.329999999999998</v>
      </c>
      <c r="CI36" s="36">
        <v>25.73</v>
      </c>
      <c r="CJ36" s="36">
        <v>3055.67</v>
      </c>
      <c r="CK36" s="36">
        <v>1309.27</v>
      </c>
      <c r="CL36" s="36">
        <v>2182.4699999999998</v>
      </c>
      <c r="CM36" s="36">
        <v>27.89</v>
      </c>
      <c r="CN36" s="36">
        <v>23.29</v>
      </c>
      <c r="CO36" s="36">
        <v>25.59</v>
      </c>
      <c r="CP36" s="36">
        <v>10.1</v>
      </c>
      <c r="CQ36" s="36">
        <v>1.0900000000000001</v>
      </c>
    </row>
    <row r="37" spans="1:96">
      <c r="B37" s="27" t="s">
        <v>113</v>
      </c>
      <c r="C37" s="16"/>
      <c r="D37" s="16"/>
      <c r="E37" s="16"/>
      <c r="F37" s="16"/>
      <c r="G37" s="16"/>
      <c r="H37" s="16"/>
      <c r="I37" s="16"/>
    </row>
    <row r="38" spans="1:96" s="32" customFormat="1" ht="24">
      <c r="A38" s="32" t="str">
        <f>"17/1"</f>
        <v>17/1</v>
      </c>
      <c r="B38" s="33" t="s">
        <v>99</v>
      </c>
      <c r="C38" s="34" t="str">
        <f>"100"</f>
        <v>100</v>
      </c>
      <c r="D38" s="34">
        <v>1.02</v>
      </c>
      <c r="E38" s="34">
        <v>0</v>
      </c>
      <c r="F38" s="34">
        <v>6.01</v>
      </c>
      <c r="G38" s="34">
        <v>6.01</v>
      </c>
      <c r="H38" s="34">
        <v>11.7</v>
      </c>
      <c r="I38" s="34">
        <v>100.11562399999998</v>
      </c>
      <c r="J38" s="35">
        <v>0.77</v>
      </c>
      <c r="K38" s="35">
        <v>3.9</v>
      </c>
      <c r="L38" s="35">
        <v>0</v>
      </c>
      <c r="M38" s="35">
        <v>0</v>
      </c>
      <c r="N38" s="35">
        <v>9.36</v>
      </c>
      <c r="O38" s="35">
        <v>0.28000000000000003</v>
      </c>
      <c r="P38" s="35">
        <v>2.06</v>
      </c>
      <c r="Q38" s="35">
        <v>0</v>
      </c>
      <c r="R38" s="35">
        <v>0</v>
      </c>
      <c r="S38" s="35">
        <v>0.35</v>
      </c>
      <c r="T38" s="35">
        <v>0.82</v>
      </c>
      <c r="U38" s="35">
        <v>19.8</v>
      </c>
      <c r="V38" s="35">
        <v>193.4</v>
      </c>
      <c r="W38" s="35">
        <v>22.6</v>
      </c>
      <c r="X38" s="35">
        <v>29.43</v>
      </c>
      <c r="Y38" s="35">
        <v>42.38</v>
      </c>
      <c r="Z38" s="35">
        <v>0.89</v>
      </c>
      <c r="AA38" s="35">
        <v>0</v>
      </c>
      <c r="AB38" s="35">
        <v>8825</v>
      </c>
      <c r="AC38" s="35">
        <v>1500.85</v>
      </c>
      <c r="AD38" s="35">
        <v>2.97</v>
      </c>
      <c r="AE38" s="35">
        <v>0.05</v>
      </c>
      <c r="AF38" s="35">
        <v>0.05</v>
      </c>
      <c r="AG38" s="35">
        <v>0.78</v>
      </c>
      <c r="AH38" s="35">
        <v>0.89</v>
      </c>
      <c r="AI38" s="35">
        <v>5.34</v>
      </c>
      <c r="AJ38" s="35">
        <v>0</v>
      </c>
      <c r="AK38" s="35">
        <v>33.6</v>
      </c>
      <c r="AL38" s="35">
        <v>27.89</v>
      </c>
      <c r="AM38" s="35">
        <v>35.51</v>
      </c>
      <c r="AN38" s="35">
        <v>30.93</v>
      </c>
      <c r="AO38" s="35">
        <v>7.11</v>
      </c>
      <c r="AP38" s="35">
        <v>25.35</v>
      </c>
      <c r="AQ38" s="35">
        <v>6.38</v>
      </c>
      <c r="AR38" s="35">
        <v>24.28</v>
      </c>
      <c r="AS38" s="35">
        <v>38.11</v>
      </c>
      <c r="AT38" s="35">
        <v>31.8</v>
      </c>
      <c r="AU38" s="35">
        <v>112.22</v>
      </c>
      <c r="AV38" s="35">
        <v>11.46</v>
      </c>
      <c r="AW38" s="35">
        <v>23.65</v>
      </c>
      <c r="AX38" s="35">
        <v>179.72</v>
      </c>
      <c r="AY38" s="35">
        <v>0</v>
      </c>
      <c r="AZ38" s="35">
        <v>24.22</v>
      </c>
      <c r="BA38" s="35">
        <v>26.92</v>
      </c>
      <c r="BB38" s="35">
        <v>14.23</v>
      </c>
      <c r="BC38" s="35">
        <v>9.65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0.36</v>
      </c>
      <c r="BL38" s="35">
        <v>0</v>
      </c>
      <c r="BM38" s="35">
        <v>0.24</v>
      </c>
      <c r="BN38" s="35">
        <v>0.02</v>
      </c>
      <c r="BO38" s="35">
        <v>0.04</v>
      </c>
      <c r="BP38" s="35">
        <v>0</v>
      </c>
      <c r="BQ38" s="35">
        <v>0</v>
      </c>
      <c r="BR38" s="35">
        <v>0</v>
      </c>
      <c r="BS38" s="35">
        <v>1.39</v>
      </c>
      <c r="BT38" s="35">
        <v>0</v>
      </c>
      <c r="BU38" s="35">
        <v>0</v>
      </c>
      <c r="BV38" s="35">
        <v>3.47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80.680000000000007</v>
      </c>
      <c r="CC38" s="34">
        <v>12.72</v>
      </c>
      <c r="CE38" s="32">
        <v>1470.83</v>
      </c>
      <c r="CG38" s="32">
        <v>2.63</v>
      </c>
      <c r="CH38" s="32">
        <v>2.52</v>
      </c>
      <c r="CI38" s="32">
        <v>2.58</v>
      </c>
      <c r="CJ38" s="32">
        <v>420.3</v>
      </c>
      <c r="CK38" s="32">
        <v>111.85</v>
      </c>
      <c r="CL38" s="32">
        <v>266.08</v>
      </c>
      <c r="CM38" s="32">
        <v>7.02</v>
      </c>
      <c r="CN38" s="32">
        <v>6.09</v>
      </c>
      <c r="CO38" s="32">
        <v>6.56</v>
      </c>
      <c r="CP38" s="32">
        <v>3</v>
      </c>
      <c r="CQ38" s="32">
        <v>0</v>
      </c>
      <c r="CR38" s="32">
        <v>8.64</v>
      </c>
    </row>
    <row r="39" spans="1:96" s="32" customFormat="1">
      <c r="A39" s="32" t="str">
        <f>"4/2"</f>
        <v>4/2</v>
      </c>
      <c r="B39" s="33" t="s">
        <v>100</v>
      </c>
      <c r="C39" s="34" t="str">
        <f>"250"</f>
        <v>250</v>
      </c>
      <c r="D39" s="34">
        <v>2.1800000000000002</v>
      </c>
      <c r="E39" s="34">
        <v>0</v>
      </c>
      <c r="F39" s="34">
        <v>5.47</v>
      </c>
      <c r="G39" s="34">
        <v>5.27</v>
      </c>
      <c r="H39" s="34">
        <v>17.260000000000002</v>
      </c>
      <c r="I39" s="34">
        <v>121.44996759999999</v>
      </c>
      <c r="J39" s="35">
        <v>1.24</v>
      </c>
      <c r="K39" s="35">
        <v>3.25</v>
      </c>
      <c r="L39" s="35">
        <v>0</v>
      </c>
      <c r="M39" s="35">
        <v>0</v>
      </c>
      <c r="N39" s="35">
        <v>8.6</v>
      </c>
      <c r="O39" s="35">
        <v>6.07</v>
      </c>
      <c r="P39" s="35">
        <v>2.59</v>
      </c>
      <c r="Q39" s="35">
        <v>0</v>
      </c>
      <c r="R39" s="35">
        <v>0</v>
      </c>
      <c r="S39" s="35">
        <v>0.26</v>
      </c>
      <c r="T39" s="35">
        <v>2.69</v>
      </c>
      <c r="U39" s="35">
        <v>541</v>
      </c>
      <c r="V39" s="35">
        <v>428.53</v>
      </c>
      <c r="W39" s="35">
        <v>40.020000000000003</v>
      </c>
      <c r="X39" s="35">
        <v>26.88</v>
      </c>
      <c r="Y39" s="35">
        <v>61.67</v>
      </c>
      <c r="Z39" s="35">
        <v>1.34</v>
      </c>
      <c r="AA39" s="35">
        <v>3.78</v>
      </c>
      <c r="AB39" s="35">
        <v>974.33</v>
      </c>
      <c r="AC39" s="35">
        <v>209.38</v>
      </c>
      <c r="AD39" s="35">
        <v>2.39</v>
      </c>
      <c r="AE39" s="35">
        <v>0.06</v>
      </c>
      <c r="AF39" s="35">
        <v>0.06</v>
      </c>
      <c r="AG39" s="35">
        <v>0.66</v>
      </c>
      <c r="AH39" s="35">
        <v>1.26</v>
      </c>
      <c r="AI39" s="35">
        <v>6.82</v>
      </c>
      <c r="AJ39" s="35">
        <v>0</v>
      </c>
      <c r="AK39" s="35">
        <v>108.66</v>
      </c>
      <c r="AL39" s="35">
        <v>103.47</v>
      </c>
      <c r="AM39" s="35">
        <v>164.61</v>
      </c>
      <c r="AN39" s="35">
        <v>184.63</v>
      </c>
      <c r="AO39" s="35">
        <v>47.93</v>
      </c>
      <c r="AP39" s="35">
        <v>103.38</v>
      </c>
      <c r="AQ39" s="35">
        <v>30.59</v>
      </c>
      <c r="AR39" s="35">
        <v>95.4</v>
      </c>
      <c r="AS39" s="35">
        <v>121.6</v>
      </c>
      <c r="AT39" s="35">
        <v>179.38</v>
      </c>
      <c r="AU39" s="35">
        <v>358.69</v>
      </c>
      <c r="AV39" s="35">
        <v>58.35</v>
      </c>
      <c r="AW39" s="35">
        <v>101.68</v>
      </c>
      <c r="AX39" s="35">
        <v>479.47</v>
      </c>
      <c r="AY39" s="35">
        <v>0</v>
      </c>
      <c r="AZ39" s="35">
        <v>95.34</v>
      </c>
      <c r="BA39" s="35">
        <v>105.72</v>
      </c>
      <c r="BB39" s="35">
        <v>86.6</v>
      </c>
      <c r="BC39" s="35">
        <v>33.36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</v>
      </c>
      <c r="BL39" s="35">
        <v>0</v>
      </c>
      <c r="BM39" s="35">
        <v>0.19</v>
      </c>
      <c r="BN39" s="35">
        <v>0.01</v>
      </c>
      <c r="BO39" s="35">
        <v>0.03</v>
      </c>
      <c r="BP39" s="35">
        <v>0</v>
      </c>
      <c r="BQ39" s="35">
        <v>0</v>
      </c>
      <c r="BR39" s="35">
        <v>0</v>
      </c>
      <c r="BS39" s="35">
        <v>1.1100000000000001</v>
      </c>
      <c r="BT39" s="35">
        <v>0</v>
      </c>
      <c r="BU39" s="35">
        <v>0</v>
      </c>
      <c r="BV39" s="35">
        <v>2.99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314.85000000000002</v>
      </c>
      <c r="CC39" s="34">
        <v>17.809999999999999</v>
      </c>
      <c r="CE39" s="32">
        <v>166.17</v>
      </c>
      <c r="CG39" s="32">
        <v>51.47</v>
      </c>
      <c r="CH39" s="32">
        <v>30.55</v>
      </c>
      <c r="CI39" s="32">
        <v>41.01</v>
      </c>
      <c r="CJ39" s="32">
        <v>1072.21</v>
      </c>
      <c r="CK39" s="32">
        <v>410.46</v>
      </c>
      <c r="CL39" s="32">
        <v>741.33</v>
      </c>
      <c r="CM39" s="32">
        <v>44.66</v>
      </c>
      <c r="CN39" s="32">
        <v>23.68</v>
      </c>
      <c r="CO39" s="32">
        <v>34.17</v>
      </c>
      <c r="CP39" s="32">
        <v>1.3</v>
      </c>
      <c r="CQ39" s="32">
        <v>1.3</v>
      </c>
      <c r="CR39" s="32">
        <v>10.79</v>
      </c>
    </row>
    <row r="40" spans="1:96" s="32" customFormat="1">
      <c r="A40" s="32" t="str">
        <f>"46/3"</f>
        <v>46/3</v>
      </c>
      <c r="B40" s="33" t="s">
        <v>101</v>
      </c>
      <c r="C40" s="34" t="str">
        <f>"200"</f>
        <v>200</v>
      </c>
      <c r="D40" s="34">
        <v>7.07</v>
      </c>
      <c r="E40" s="34">
        <v>0.04</v>
      </c>
      <c r="F40" s="34">
        <v>3.97</v>
      </c>
      <c r="G40" s="34">
        <v>0.88</v>
      </c>
      <c r="H40" s="34">
        <v>45.48</v>
      </c>
      <c r="I40" s="34">
        <v>245.25356599999998</v>
      </c>
      <c r="J40" s="35">
        <v>2.4900000000000002</v>
      </c>
      <c r="K40" s="35">
        <v>0.11</v>
      </c>
      <c r="L40" s="35">
        <v>0</v>
      </c>
      <c r="M40" s="35">
        <v>0</v>
      </c>
      <c r="N40" s="35">
        <v>1.3</v>
      </c>
      <c r="O40" s="35">
        <v>41.89</v>
      </c>
      <c r="P40" s="35">
        <v>2.29</v>
      </c>
      <c r="Q40" s="35">
        <v>0</v>
      </c>
      <c r="R40" s="35">
        <v>0</v>
      </c>
      <c r="S40" s="35">
        <v>0</v>
      </c>
      <c r="T40" s="35">
        <v>1.71</v>
      </c>
      <c r="U40" s="35">
        <v>506.02</v>
      </c>
      <c r="V40" s="35">
        <v>75.03</v>
      </c>
      <c r="W40" s="35">
        <v>16.64</v>
      </c>
      <c r="X40" s="35">
        <v>9.7100000000000009</v>
      </c>
      <c r="Y40" s="35">
        <v>53.62</v>
      </c>
      <c r="Z40" s="35">
        <v>0.99</v>
      </c>
      <c r="AA40" s="35">
        <v>12</v>
      </c>
      <c r="AB40" s="35">
        <v>12</v>
      </c>
      <c r="AC40" s="35">
        <v>22.5</v>
      </c>
      <c r="AD40" s="35">
        <v>1.07</v>
      </c>
      <c r="AE40" s="35">
        <v>0.08</v>
      </c>
      <c r="AF40" s="35">
        <v>0.03</v>
      </c>
      <c r="AG40" s="35">
        <v>0.66</v>
      </c>
      <c r="AH40" s="35">
        <v>1.98</v>
      </c>
      <c r="AI40" s="35">
        <v>0</v>
      </c>
      <c r="AJ40" s="35">
        <v>0</v>
      </c>
      <c r="AK40" s="35">
        <v>306.23</v>
      </c>
      <c r="AL40" s="35">
        <v>279.98</v>
      </c>
      <c r="AM40" s="35">
        <v>524.52</v>
      </c>
      <c r="AN40" s="35">
        <v>163.83000000000001</v>
      </c>
      <c r="AO40" s="35">
        <v>99.88</v>
      </c>
      <c r="AP40" s="35">
        <v>202.92</v>
      </c>
      <c r="AQ40" s="35">
        <v>66.58</v>
      </c>
      <c r="AR40" s="35">
        <v>325.41000000000003</v>
      </c>
      <c r="AS40" s="35">
        <v>215.18</v>
      </c>
      <c r="AT40" s="35">
        <v>259.45999999999998</v>
      </c>
      <c r="AU40" s="35">
        <v>222.56</v>
      </c>
      <c r="AV40" s="35">
        <v>130.76</v>
      </c>
      <c r="AW40" s="35">
        <v>227.4</v>
      </c>
      <c r="AX40" s="35">
        <v>1997.14</v>
      </c>
      <c r="AY40" s="35">
        <v>0</v>
      </c>
      <c r="AZ40" s="35">
        <v>629.30999999999995</v>
      </c>
      <c r="BA40" s="35">
        <v>325.97000000000003</v>
      </c>
      <c r="BB40" s="35">
        <v>163.69</v>
      </c>
      <c r="BC40" s="35">
        <v>129.59</v>
      </c>
      <c r="BD40" s="35">
        <v>0.12</v>
      </c>
      <c r="BE40" s="35">
        <v>0.05</v>
      </c>
      <c r="BF40" s="35">
        <v>0.03</v>
      </c>
      <c r="BG40" s="35">
        <v>7.0000000000000007E-2</v>
      </c>
      <c r="BH40" s="35">
        <v>0.08</v>
      </c>
      <c r="BI40" s="35">
        <v>0.35</v>
      </c>
      <c r="BJ40" s="35">
        <v>0</v>
      </c>
      <c r="BK40" s="35">
        <v>1.08</v>
      </c>
      <c r="BL40" s="35">
        <v>0</v>
      </c>
      <c r="BM40" s="35">
        <v>0.31</v>
      </c>
      <c r="BN40" s="35">
        <v>0</v>
      </c>
      <c r="BO40" s="35">
        <v>0</v>
      </c>
      <c r="BP40" s="35">
        <v>0</v>
      </c>
      <c r="BQ40" s="35">
        <v>7.0000000000000007E-2</v>
      </c>
      <c r="BR40" s="35">
        <v>0.11</v>
      </c>
      <c r="BS40" s="35">
        <v>0.8</v>
      </c>
      <c r="BT40" s="35">
        <v>0</v>
      </c>
      <c r="BU40" s="35">
        <v>0</v>
      </c>
      <c r="BV40" s="35">
        <v>0.32</v>
      </c>
      <c r="BW40" s="35">
        <v>0.01</v>
      </c>
      <c r="BX40" s="35">
        <v>0</v>
      </c>
      <c r="BY40" s="35">
        <v>0</v>
      </c>
      <c r="BZ40" s="35">
        <v>0</v>
      </c>
      <c r="CA40" s="35">
        <v>0</v>
      </c>
      <c r="CB40" s="35">
        <v>10.09</v>
      </c>
      <c r="CC40" s="34">
        <v>13.21</v>
      </c>
      <c r="CE40" s="32">
        <v>14</v>
      </c>
      <c r="CG40" s="32">
        <v>39.92</v>
      </c>
      <c r="CH40" s="32">
        <v>20.3</v>
      </c>
      <c r="CI40" s="32">
        <v>30.11</v>
      </c>
      <c r="CJ40" s="32">
        <v>371.83</v>
      </c>
      <c r="CK40" s="32">
        <v>367.4</v>
      </c>
      <c r="CL40" s="32">
        <v>369.61</v>
      </c>
      <c r="CM40" s="32">
        <v>3.7</v>
      </c>
      <c r="CN40" s="32">
        <v>3.39</v>
      </c>
      <c r="CO40" s="32">
        <v>3.54</v>
      </c>
      <c r="CP40" s="32">
        <v>0</v>
      </c>
      <c r="CQ40" s="32">
        <v>1.3</v>
      </c>
      <c r="CR40" s="32">
        <v>8.01</v>
      </c>
    </row>
    <row r="41" spans="1:96" s="32" customFormat="1">
      <c r="A41" s="32" t="str">
        <f>"487/2"</f>
        <v>487/2</v>
      </c>
      <c r="B41" s="33" t="s">
        <v>102</v>
      </c>
      <c r="C41" s="34" t="str">
        <f>"100"</f>
        <v>100</v>
      </c>
      <c r="D41" s="34">
        <v>25.68</v>
      </c>
      <c r="E41" s="34">
        <v>24.57</v>
      </c>
      <c r="F41" s="34">
        <v>22.85</v>
      </c>
      <c r="G41" s="34">
        <v>1.58</v>
      </c>
      <c r="H41" s="34">
        <v>6.89</v>
      </c>
      <c r="I41" s="34">
        <v>335.86828500000007</v>
      </c>
      <c r="J41" s="35">
        <v>7.32</v>
      </c>
      <c r="K41" s="35">
        <v>1.3</v>
      </c>
      <c r="L41" s="35">
        <v>0</v>
      </c>
      <c r="M41" s="35">
        <v>0</v>
      </c>
      <c r="N41" s="35">
        <v>1.1100000000000001</v>
      </c>
      <c r="O41" s="35">
        <v>5.32</v>
      </c>
      <c r="P41" s="35">
        <v>0.46</v>
      </c>
      <c r="Q41" s="35">
        <v>0</v>
      </c>
      <c r="R41" s="35">
        <v>0</v>
      </c>
      <c r="S41" s="35">
        <v>0.19</v>
      </c>
      <c r="T41" s="35">
        <v>2</v>
      </c>
      <c r="U41" s="35">
        <v>206.35</v>
      </c>
      <c r="V41" s="35">
        <v>191.3</v>
      </c>
      <c r="W41" s="35">
        <v>27.25</v>
      </c>
      <c r="X41" s="35">
        <v>25.06</v>
      </c>
      <c r="Y41" s="35">
        <v>184.73</v>
      </c>
      <c r="Z41" s="35">
        <v>2.23</v>
      </c>
      <c r="AA41" s="35">
        <v>55</v>
      </c>
      <c r="AB41" s="35">
        <v>89</v>
      </c>
      <c r="AC41" s="35">
        <v>125.35</v>
      </c>
      <c r="AD41" s="35">
        <v>1.84</v>
      </c>
      <c r="AE41" s="35">
        <v>7.0000000000000007E-2</v>
      </c>
      <c r="AF41" s="35">
        <v>0.15</v>
      </c>
      <c r="AG41" s="35">
        <v>9.4499999999999993</v>
      </c>
      <c r="AH41" s="35">
        <v>19.239999999999998</v>
      </c>
      <c r="AI41" s="35">
        <v>1.37</v>
      </c>
      <c r="AJ41" s="35">
        <v>0</v>
      </c>
      <c r="AK41" s="35">
        <v>1382.4</v>
      </c>
      <c r="AL41" s="35">
        <v>1507.95</v>
      </c>
      <c r="AM41" s="35">
        <v>2187</v>
      </c>
      <c r="AN41" s="35">
        <v>2666.25</v>
      </c>
      <c r="AO41" s="35">
        <v>666.9</v>
      </c>
      <c r="AP41" s="35">
        <v>1263.5999999999999</v>
      </c>
      <c r="AQ41" s="35">
        <v>0</v>
      </c>
      <c r="AR41" s="35">
        <v>1258.2</v>
      </c>
      <c r="AS41" s="35">
        <v>0</v>
      </c>
      <c r="AT41" s="35">
        <v>0</v>
      </c>
      <c r="AU41" s="35">
        <v>0</v>
      </c>
      <c r="AV41" s="35">
        <v>670.95</v>
      </c>
      <c r="AW41" s="35">
        <v>0</v>
      </c>
      <c r="AX41" s="35">
        <v>0</v>
      </c>
      <c r="AY41" s="35">
        <v>0</v>
      </c>
      <c r="AZ41" s="35">
        <v>0</v>
      </c>
      <c r="BA41" s="35">
        <v>0</v>
      </c>
      <c r="BB41" s="35">
        <v>865.35</v>
      </c>
      <c r="BC41" s="35">
        <v>302.39999999999998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0.09</v>
      </c>
      <c r="BL41" s="35">
        <v>0</v>
      </c>
      <c r="BM41" s="35">
        <v>0.06</v>
      </c>
      <c r="BN41" s="35">
        <v>0</v>
      </c>
      <c r="BO41" s="35">
        <v>0.01</v>
      </c>
      <c r="BP41" s="35">
        <v>0</v>
      </c>
      <c r="BQ41" s="35">
        <v>0</v>
      </c>
      <c r="BR41" s="35">
        <v>0</v>
      </c>
      <c r="BS41" s="35">
        <v>0.36</v>
      </c>
      <c r="BT41" s="35">
        <v>0</v>
      </c>
      <c r="BU41" s="35">
        <v>0</v>
      </c>
      <c r="BV41" s="35">
        <v>0.89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101.72</v>
      </c>
      <c r="CC41" s="34">
        <v>61.5</v>
      </c>
      <c r="CE41" s="32">
        <v>69.83</v>
      </c>
      <c r="CG41" s="32">
        <v>31.18</v>
      </c>
      <c r="CH41" s="32">
        <v>14.43</v>
      </c>
      <c r="CI41" s="32">
        <v>22.8</v>
      </c>
      <c r="CJ41" s="32">
        <v>4861.67</v>
      </c>
      <c r="CK41" s="32">
        <v>3106.67</v>
      </c>
      <c r="CL41" s="32">
        <v>3984.17</v>
      </c>
      <c r="CM41" s="32">
        <v>31.44</v>
      </c>
      <c r="CN41" s="32">
        <v>23.03</v>
      </c>
      <c r="CO41" s="32">
        <v>27.23</v>
      </c>
      <c r="CP41" s="32">
        <v>0</v>
      </c>
      <c r="CQ41" s="32">
        <v>0.5</v>
      </c>
      <c r="CR41" s="32">
        <v>37.270000000000003</v>
      </c>
    </row>
    <row r="42" spans="1:96" s="32" customFormat="1">
      <c r="A42" s="32" t="str">
        <f>"601"</f>
        <v>601</v>
      </c>
      <c r="B42" s="33" t="s">
        <v>103</v>
      </c>
      <c r="C42" s="34" t="str">
        <f>"40"</f>
        <v>40</v>
      </c>
      <c r="D42" s="34">
        <v>0.56999999999999995</v>
      </c>
      <c r="E42" s="34">
        <v>0</v>
      </c>
      <c r="F42" s="34">
        <v>1.19</v>
      </c>
      <c r="G42" s="34">
        <v>0.04</v>
      </c>
      <c r="H42" s="34">
        <v>2.3199999999999998</v>
      </c>
      <c r="I42" s="34">
        <v>22.466191970000001</v>
      </c>
      <c r="J42" s="35">
        <v>0.91</v>
      </c>
      <c r="K42" s="35">
        <v>0</v>
      </c>
      <c r="L42" s="35">
        <v>0</v>
      </c>
      <c r="M42" s="35">
        <v>0</v>
      </c>
      <c r="N42" s="35">
        <v>0.52</v>
      </c>
      <c r="O42" s="35">
        <v>1.7</v>
      </c>
      <c r="P42" s="35">
        <v>0.1</v>
      </c>
      <c r="Q42" s="35">
        <v>0</v>
      </c>
      <c r="R42" s="35">
        <v>0</v>
      </c>
      <c r="S42" s="35">
        <v>0.11</v>
      </c>
      <c r="T42" s="35">
        <v>0.76</v>
      </c>
      <c r="U42" s="35">
        <v>262.33999999999997</v>
      </c>
      <c r="V42" s="35">
        <v>21.11</v>
      </c>
      <c r="W42" s="35">
        <v>9.6</v>
      </c>
      <c r="X42" s="35">
        <v>1.69</v>
      </c>
      <c r="Y42" s="35">
        <v>7.71</v>
      </c>
      <c r="Z42" s="35">
        <v>0.08</v>
      </c>
      <c r="AA42" s="35">
        <v>3.6</v>
      </c>
      <c r="AB42" s="35">
        <v>19.84</v>
      </c>
      <c r="AC42" s="35">
        <v>14.3</v>
      </c>
      <c r="AD42" s="35">
        <v>0.09</v>
      </c>
      <c r="AE42" s="35">
        <v>0.01</v>
      </c>
      <c r="AF42" s="35">
        <v>0.01</v>
      </c>
      <c r="AG42" s="35">
        <v>0.05</v>
      </c>
      <c r="AH42" s="35">
        <v>0.18</v>
      </c>
      <c r="AI42" s="35">
        <v>0.22</v>
      </c>
      <c r="AJ42" s="35">
        <v>0</v>
      </c>
      <c r="AK42" s="35">
        <v>12.49</v>
      </c>
      <c r="AL42" s="35">
        <v>11.4</v>
      </c>
      <c r="AM42" s="35">
        <v>21.37</v>
      </c>
      <c r="AN42" s="35">
        <v>6.63</v>
      </c>
      <c r="AO42" s="35">
        <v>4.0599999999999996</v>
      </c>
      <c r="AP42" s="35">
        <v>8.24</v>
      </c>
      <c r="AQ42" s="35">
        <v>2.65</v>
      </c>
      <c r="AR42" s="35">
        <v>13.25</v>
      </c>
      <c r="AS42" s="35">
        <v>8.75</v>
      </c>
      <c r="AT42" s="35">
        <v>10.6</v>
      </c>
      <c r="AU42" s="35">
        <v>9.01</v>
      </c>
      <c r="AV42" s="35">
        <v>5.3</v>
      </c>
      <c r="AW42" s="35">
        <v>9.2799999999999994</v>
      </c>
      <c r="AX42" s="35">
        <v>81.64</v>
      </c>
      <c r="AY42" s="35">
        <v>0</v>
      </c>
      <c r="AZ42" s="35">
        <v>25.71</v>
      </c>
      <c r="BA42" s="35">
        <v>13.25</v>
      </c>
      <c r="BB42" s="35">
        <v>6.63</v>
      </c>
      <c r="BC42" s="35">
        <v>5.3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</v>
      </c>
      <c r="BT42" s="35">
        <v>0</v>
      </c>
      <c r="BU42" s="35">
        <v>0</v>
      </c>
      <c r="BV42" s="35">
        <v>0.01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39.01</v>
      </c>
      <c r="CC42" s="34">
        <v>4.3</v>
      </c>
      <c r="CE42" s="32">
        <v>6.91</v>
      </c>
      <c r="CG42" s="32">
        <v>31.29</v>
      </c>
      <c r="CH42" s="32">
        <v>16.29</v>
      </c>
      <c r="CI42" s="32">
        <v>23.79</v>
      </c>
      <c r="CJ42" s="32">
        <v>142.41</v>
      </c>
      <c r="CK42" s="32">
        <v>58.71</v>
      </c>
      <c r="CL42" s="32">
        <v>100.56</v>
      </c>
      <c r="CM42" s="32">
        <v>7.93</v>
      </c>
      <c r="CN42" s="32">
        <v>4.7300000000000004</v>
      </c>
      <c r="CO42" s="32">
        <v>6.37</v>
      </c>
      <c r="CP42" s="32">
        <v>0</v>
      </c>
      <c r="CQ42" s="32">
        <v>0.67</v>
      </c>
      <c r="CR42" s="32">
        <v>2.61</v>
      </c>
    </row>
    <row r="43" spans="1:96" s="32" customFormat="1">
      <c r="A43" s="32" t="str">
        <f>"2"</f>
        <v>2</v>
      </c>
      <c r="B43" s="33" t="s">
        <v>95</v>
      </c>
      <c r="C43" s="34" t="str">
        <f>"50"</f>
        <v>50</v>
      </c>
      <c r="D43" s="34">
        <v>3.31</v>
      </c>
      <c r="E43" s="34">
        <v>0</v>
      </c>
      <c r="F43" s="34">
        <v>0.33</v>
      </c>
      <c r="G43" s="34">
        <v>0.33</v>
      </c>
      <c r="H43" s="34">
        <v>23.45</v>
      </c>
      <c r="I43" s="34">
        <v>111.95049999999999</v>
      </c>
      <c r="J43" s="35">
        <v>0</v>
      </c>
      <c r="K43" s="35">
        <v>0</v>
      </c>
      <c r="L43" s="35">
        <v>0</v>
      </c>
      <c r="M43" s="35">
        <v>0</v>
      </c>
      <c r="N43" s="35">
        <v>0.55000000000000004</v>
      </c>
      <c r="O43" s="35">
        <v>22.8</v>
      </c>
      <c r="P43" s="35">
        <v>0.1</v>
      </c>
      <c r="Q43" s="35">
        <v>0</v>
      </c>
      <c r="R43" s="35">
        <v>0</v>
      </c>
      <c r="S43" s="35">
        <v>0</v>
      </c>
      <c r="T43" s="35">
        <v>0.9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159.65</v>
      </c>
      <c r="AL43" s="35">
        <v>166.17</v>
      </c>
      <c r="AM43" s="35">
        <v>254.48</v>
      </c>
      <c r="AN43" s="35">
        <v>84.39</v>
      </c>
      <c r="AO43" s="35">
        <v>50.03</v>
      </c>
      <c r="AP43" s="35">
        <v>100.05</v>
      </c>
      <c r="AQ43" s="35">
        <v>37.85</v>
      </c>
      <c r="AR43" s="35">
        <v>180.96</v>
      </c>
      <c r="AS43" s="35">
        <v>112.23</v>
      </c>
      <c r="AT43" s="35">
        <v>156.6</v>
      </c>
      <c r="AU43" s="35">
        <v>129.19999999999999</v>
      </c>
      <c r="AV43" s="35">
        <v>67.86</v>
      </c>
      <c r="AW43" s="35">
        <v>120.06</v>
      </c>
      <c r="AX43" s="35">
        <v>1003.98</v>
      </c>
      <c r="AY43" s="35">
        <v>0</v>
      </c>
      <c r="AZ43" s="35">
        <v>327.12</v>
      </c>
      <c r="BA43" s="35">
        <v>142.25</v>
      </c>
      <c r="BB43" s="35">
        <v>94.4</v>
      </c>
      <c r="BC43" s="35">
        <v>74.819999999999993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0.04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0.14000000000000001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19.55</v>
      </c>
      <c r="CC43" s="34">
        <v>3.17</v>
      </c>
      <c r="CE43" s="32">
        <v>0</v>
      </c>
      <c r="CG43" s="32">
        <v>0</v>
      </c>
      <c r="CH43" s="32">
        <v>0</v>
      </c>
      <c r="CI43" s="32">
        <v>0</v>
      </c>
      <c r="CJ43" s="32">
        <v>715.48</v>
      </c>
      <c r="CK43" s="32">
        <v>275.64999999999998</v>
      </c>
      <c r="CL43" s="32">
        <v>495.56</v>
      </c>
      <c r="CM43" s="32">
        <v>5.72</v>
      </c>
      <c r="CN43" s="32">
        <v>5.72</v>
      </c>
      <c r="CO43" s="32">
        <v>5.72</v>
      </c>
      <c r="CP43" s="32">
        <v>0</v>
      </c>
      <c r="CQ43" s="32">
        <v>0</v>
      </c>
      <c r="CR43" s="32">
        <v>2.64</v>
      </c>
    </row>
    <row r="44" spans="1:96" s="32" customFormat="1">
      <c r="A44" s="32" t="str">
        <f>"3"</f>
        <v>3</v>
      </c>
      <c r="B44" s="33" t="s">
        <v>104</v>
      </c>
      <c r="C44" s="34" t="str">
        <f>"38,8"</f>
        <v>38,8</v>
      </c>
      <c r="D44" s="34">
        <v>2.56</v>
      </c>
      <c r="E44" s="34">
        <v>0</v>
      </c>
      <c r="F44" s="34">
        <v>0.47</v>
      </c>
      <c r="G44" s="34">
        <v>0.47</v>
      </c>
      <c r="H44" s="34">
        <v>16.18</v>
      </c>
      <c r="I44" s="34">
        <v>75.031439999999989</v>
      </c>
      <c r="J44" s="35">
        <v>0.08</v>
      </c>
      <c r="K44" s="35">
        <v>0</v>
      </c>
      <c r="L44" s="35">
        <v>0</v>
      </c>
      <c r="M44" s="35">
        <v>0</v>
      </c>
      <c r="N44" s="35">
        <v>0.47</v>
      </c>
      <c r="O44" s="35">
        <v>12.49</v>
      </c>
      <c r="P44" s="35">
        <v>3.22</v>
      </c>
      <c r="Q44" s="35">
        <v>0</v>
      </c>
      <c r="R44" s="35">
        <v>0</v>
      </c>
      <c r="S44" s="35">
        <v>0.39</v>
      </c>
      <c r="T44" s="35">
        <v>0.97</v>
      </c>
      <c r="U44" s="35">
        <v>236.68</v>
      </c>
      <c r="V44" s="35">
        <v>95.06</v>
      </c>
      <c r="W44" s="35">
        <v>13.58</v>
      </c>
      <c r="X44" s="35">
        <v>18.239999999999998</v>
      </c>
      <c r="Y44" s="35">
        <v>61.3</v>
      </c>
      <c r="Z44" s="35">
        <v>1.51</v>
      </c>
      <c r="AA44" s="35">
        <v>0</v>
      </c>
      <c r="AB44" s="35">
        <v>1.94</v>
      </c>
      <c r="AC44" s="35">
        <v>0.39</v>
      </c>
      <c r="AD44" s="35">
        <v>0.54</v>
      </c>
      <c r="AE44" s="35">
        <v>7.0000000000000007E-2</v>
      </c>
      <c r="AF44" s="35">
        <v>0.03</v>
      </c>
      <c r="AG44" s="35">
        <v>0.27</v>
      </c>
      <c r="AH44" s="35">
        <v>0.78</v>
      </c>
      <c r="AI44" s="35">
        <v>0</v>
      </c>
      <c r="AJ44" s="35">
        <v>0</v>
      </c>
      <c r="AK44" s="35">
        <v>0</v>
      </c>
      <c r="AL44" s="35">
        <v>0</v>
      </c>
      <c r="AM44" s="35">
        <v>165.68</v>
      </c>
      <c r="AN44" s="35">
        <v>86.52</v>
      </c>
      <c r="AO44" s="35">
        <v>36.08</v>
      </c>
      <c r="AP44" s="35">
        <v>76.819999999999993</v>
      </c>
      <c r="AQ44" s="35">
        <v>31.04</v>
      </c>
      <c r="AR44" s="35">
        <v>143.94999999999999</v>
      </c>
      <c r="AS44" s="35">
        <v>115.24</v>
      </c>
      <c r="AT44" s="35">
        <v>112.91</v>
      </c>
      <c r="AU44" s="35">
        <v>180.03</v>
      </c>
      <c r="AV44" s="35">
        <v>48.11</v>
      </c>
      <c r="AW44" s="35">
        <v>120.28</v>
      </c>
      <c r="AX44" s="35">
        <v>593.25</v>
      </c>
      <c r="AY44" s="35">
        <v>0</v>
      </c>
      <c r="AZ44" s="35">
        <v>204.09</v>
      </c>
      <c r="BA44" s="35">
        <v>112.91</v>
      </c>
      <c r="BB44" s="35">
        <v>69.84</v>
      </c>
      <c r="BC44" s="35">
        <v>50.44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0.05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0.04</v>
      </c>
      <c r="BT44" s="35">
        <v>0</v>
      </c>
      <c r="BU44" s="35">
        <v>0</v>
      </c>
      <c r="BV44" s="35">
        <v>0.19</v>
      </c>
      <c r="BW44" s="35">
        <v>0.03</v>
      </c>
      <c r="BX44" s="35">
        <v>0</v>
      </c>
      <c r="BY44" s="35">
        <v>0</v>
      </c>
      <c r="BZ44" s="35">
        <v>0</v>
      </c>
      <c r="CA44" s="35">
        <v>0</v>
      </c>
      <c r="CB44" s="35">
        <v>18.239999999999998</v>
      </c>
      <c r="CC44" s="34">
        <v>2.54</v>
      </c>
      <c r="CE44" s="32">
        <v>0.32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2.11</v>
      </c>
    </row>
    <row r="45" spans="1:96" s="28" customFormat="1">
      <c r="A45" s="28" t="str">
        <f>"6/10"</f>
        <v>6/10</v>
      </c>
      <c r="B45" s="29" t="s">
        <v>105</v>
      </c>
      <c r="C45" s="30" t="str">
        <f>"200"</f>
        <v>200</v>
      </c>
      <c r="D45" s="30">
        <v>1.27</v>
      </c>
      <c r="E45" s="30">
        <v>0</v>
      </c>
      <c r="F45" s="30">
        <v>7.0000000000000007E-2</v>
      </c>
      <c r="G45" s="30">
        <v>7.0000000000000007E-2</v>
      </c>
      <c r="H45" s="30">
        <v>23.59</v>
      </c>
      <c r="I45" s="30">
        <v>89.057614000000001</v>
      </c>
      <c r="J45" s="31">
        <v>0.03</v>
      </c>
      <c r="K45" s="31">
        <v>0</v>
      </c>
      <c r="L45" s="31">
        <v>0</v>
      </c>
      <c r="M45" s="31">
        <v>0</v>
      </c>
      <c r="N45" s="31">
        <v>18.61</v>
      </c>
      <c r="O45" s="31">
        <v>0.71</v>
      </c>
      <c r="P45" s="31">
        <v>4.28</v>
      </c>
      <c r="Q45" s="31">
        <v>0</v>
      </c>
      <c r="R45" s="31">
        <v>0</v>
      </c>
      <c r="S45" s="31">
        <v>0.38</v>
      </c>
      <c r="T45" s="31">
        <v>1.01</v>
      </c>
      <c r="U45" s="31">
        <v>4.28</v>
      </c>
      <c r="V45" s="31">
        <v>425.17</v>
      </c>
      <c r="W45" s="31">
        <v>39</v>
      </c>
      <c r="X45" s="31">
        <v>24.94</v>
      </c>
      <c r="Y45" s="31">
        <v>33.950000000000003</v>
      </c>
      <c r="Z45" s="31">
        <v>0.8</v>
      </c>
      <c r="AA45" s="31">
        <v>0</v>
      </c>
      <c r="AB45" s="31">
        <v>787.5</v>
      </c>
      <c r="AC45" s="31">
        <v>145.75</v>
      </c>
      <c r="AD45" s="31">
        <v>1.38</v>
      </c>
      <c r="AE45" s="31">
        <v>0.02</v>
      </c>
      <c r="AF45" s="31">
        <v>0.05</v>
      </c>
      <c r="AG45" s="31">
        <v>0.64</v>
      </c>
      <c r="AH45" s="31">
        <v>0.98</v>
      </c>
      <c r="AI45" s="31">
        <v>0.4</v>
      </c>
      <c r="AJ45" s="31">
        <v>0</v>
      </c>
      <c r="AK45" s="31">
        <v>0.01</v>
      </c>
      <c r="AL45" s="31">
        <v>0.01</v>
      </c>
      <c r="AM45" s="31">
        <v>0.02</v>
      </c>
      <c r="AN45" s="31">
        <v>0.02</v>
      </c>
      <c r="AO45" s="31">
        <v>0</v>
      </c>
      <c r="AP45" s="31">
        <v>0.01</v>
      </c>
      <c r="AQ45" s="31">
        <v>0.01</v>
      </c>
      <c r="AR45" s="31">
        <v>0.01</v>
      </c>
      <c r="AS45" s="31">
        <v>0.02</v>
      </c>
      <c r="AT45" s="31">
        <v>0.01</v>
      </c>
      <c r="AU45" s="31">
        <v>7.0000000000000007E-2</v>
      </c>
      <c r="AV45" s="31">
        <v>0.01</v>
      </c>
      <c r="AW45" s="31">
        <v>0.01</v>
      </c>
      <c r="AX45" s="31">
        <v>0.03</v>
      </c>
      <c r="AY45" s="31">
        <v>0</v>
      </c>
      <c r="AZ45" s="31">
        <v>0.02</v>
      </c>
      <c r="BA45" s="31">
        <v>0.02</v>
      </c>
      <c r="BB45" s="31">
        <v>0.01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0.02</v>
      </c>
      <c r="BT45" s="31">
        <v>0</v>
      </c>
      <c r="BU45" s="31">
        <v>0</v>
      </c>
      <c r="BV45" s="31">
        <v>0.01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215.01</v>
      </c>
      <c r="CC45" s="30">
        <v>6.02</v>
      </c>
      <c r="CE45" s="28">
        <v>131.25</v>
      </c>
      <c r="CG45" s="28">
        <v>0.63</v>
      </c>
      <c r="CH45" s="28">
        <v>0.63</v>
      </c>
      <c r="CI45" s="28">
        <v>0.63</v>
      </c>
      <c r="CJ45" s="28">
        <v>63</v>
      </c>
      <c r="CK45" s="28">
        <v>25.83</v>
      </c>
      <c r="CL45" s="28">
        <v>44.42</v>
      </c>
      <c r="CM45" s="28">
        <v>6.87</v>
      </c>
      <c r="CN45" s="28">
        <v>4.03</v>
      </c>
      <c r="CO45" s="28">
        <v>5.45</v>
      </c>
      <c r="CP45" s="28">
        <v>7</v>
      </c>
      <c r="CQ45" s="28">
        <v>0</v>
      </c>
      <c r="CR45" s="28">
        <v>3.65</v>
      </c>
    </row>
    <row r="46" spans="1:96" s="36" customFormat="1" ht="11.4">
      <c r="B46" s="37" t="s">
        <v>114</v>
      </c>
      <c r="C46" s="38"/>
      <c r="D46" s="38">
        <v>43.67</v>
      </c>
      <c r="E46" s="38">
        <v>24.61</v>
      </c>
      <c r="F46" s="38">
        <v>40.36</v>
      </c>
      <c r="G46" s="38">
        <v>14.66</v>
      </c>
      <c r="H46" s="38">
        <v>146.86000000000001</v>
      </c>
      <c r="I46" s="38">
        <v>1101.19</v>
      </c>
      <c r="J46" s="39">
        <v>12.83</v>
      </c>
      <c r="K46" s="39">
        <v>8.56</v>
      </c>
      <c r="L46" s="39">
        <v>0</v>
      </c>
      <c r="M46" s="39">
        <v>0</v>
      </c>
      <c r="N46" s="39">
        <v>40.5</v>
      </c>
      <c r="O46" s="39">
        <v>91.26</v>
      </c>
      <c r="P46" s="39">
        <v>15.1</v>
      </c>
      <c r="Q46" s="39">
        <v>0</v>
      </c>
      <c r="R46" s="39">
        <v>0</v>
      </c>
      <c r="S46" s="39">
        <v>1.67</v>
      </c>
      <c r="T46" s="39">
        <v>10.86</v>
      </c>
      <c r="U46" s="39">
        <v>1776.47</v>
      </c>
      <c r="V46" s="39">
        <v>1429.6</v>
      </c>
      <c r="W46" s="39">
        <v>168.69</v>
      </c>
      <c r="X46" s="39">
        <v>135.94999999999999</v>
      </c>
      <c r="Y46" s="39">
        <v>445.36</v>
      </c>
      <c r="Z46" s="39">
        <v>7.84</v>
      </c>
      <c r="AA46" s="39">
        <v>74.38</v>
      </c>
      <c r="AB46" s="39">
        <v>10709.61</v>
      </c>
      <c r="AC46" s="39">
        <v>2018.52</v>
      </c>
      <c r="AD46" s="39">
        <v>10.28</v>
      </c>
      <c r="AE46" s="39">
        <v>0.36</v>
      </c>
      <c r="AF46" s="39">
        <v>0.37</v>
      </c>
      <c r="AG46" s="39">
        <v>12.52</v>
      </c>
      <c r="AH46" s="39">
        <v>25.31</v>
      </c>
      <c r="AI46" s="39">
        <v>14.15</v>
      </c>
      <c r="AJ46" s="39">
        <v>0</v>
      </c>
      <c r="AK46" s="39">
        <v>2003.04</v>
      </c>
      <c r="AL46" s="39">
        <v>2096.87</v>
      </c>
      <c r="AM46" s="39">
        <v>3353.17</v>
      </c>
      <c r="AN46" s="39">
        <v>3223.21</v>
      </c>
      <c r="AO46" s="39">
        <v>911.98</v>
      </c>
      <c r="AP46" s="39">
        <v>1780.38</v>
      </c>
      <c r="AQ46" s="39">
        <v>175.09</v>
      </c>
      <c r="AR46" s="39">
        <v>2041.47</v>
      </c>
      <c r="AS46" s="39">
        <v>611.13</v>
      </c>
      <c r="AT46" s="39">
        <v>750.76</v>
      </c>
      <c r="AU46" s="39">
        <v>1011.79</v>
      </c>
      <c r="AV46" s="39">
        <v>992.79</v>
      </c>
      <c r="AW46" s="39">
        <v>602.37</v>
      </c>
      <c r="AX46" s="39">
        <v>4335.24</v>
      </c>
      <c r="AY46" s="39">
        <v>0</v>
      </c>
      <c r="AZ46" s="39">
        <v>1305.8</v>
      </c>
      <c r="BA46" s="39">
        <v>727.04</v>
      </c>
      <c r="BB46" s="39">
        <v>1300.74</v>
      </c>
      <c r="BC46" s="39">
        <v>605.55999999999995</v>
      </c>
      <c r="BD46" s="39">
        <v>0.12</v>
      </c>
      <c r="BE46" s="39">
        <v>0.05</v>
      </c>
      <c r="BF46" s="39">
        <v>0.03</v>
      </c>
      <c r="BG46" s="39">
        <v>7.0000000000000007E-2</v>
      </c>
      <c r="BH46" s="39">
        <v>0.08</v>
      </c>
      <c r="BI46" s="39">
        <v>0.35</v>
      </c>
      <c r="BJ46" s="39">
        <v>0</v>
      </c>
      <c r="BK46" s="39">
        <v>1.94</v>
      </c>
      <c r="BL46" s="39">
        <v>0</v>
      </c>
      <c r="BM46" s="39">
        <v>0.8</v>
      </c>
      <c r="BN46" s="39">
        <v>0.04</v>
      </c>
      <c r="BO46" s="39">
        <v>0.08</v>
      </c>
      <c r="BP46" s="39">
        <v>0</v>
      </c>
      <c r="BQ46" s="39">
        <v>7.0000000000000007E-2</v>
      </c>
      <c r="BR46" s="39">
        <v>0.12</v>
      </c>
      <c r="BS46" s="39">
        <v>3.75</v>
      </c>
      <c r="BT46" s="39">
        <v>0</v>
      </c>
      <c r="BU46" s="39">
        <v>0</v>
      </c>
      <c r="BV46" s="39">
        <v>8.02</v>
      </c>
      <c r="BW46" s="39">
        <v>0.05</v>
      </c>
      <c r="BX46" s="39">
        <v>0</v>
      </c>
      <c r="BY46" s="39">
        <v>0</v>
      </c>
      <c r="BZ46" s="39">
        <v>0</v>
      </c>
      <c r="CA46" s="39">
        <v>0</v>
      </c>
      <c r="CB46" s="39">
        <v>799.15</v>
      </c>
      <c r="CC46" s="38">
        <f>SUM($CC$37:$CC$45)</f>
        <v>121.27000000000001</v>
      </c>
      <c r="CD46" s="36">
        <f>$I$46/$I$51*100</f>
        <v>31.750960870304855</v>
      </c>
      <c r="CE46" s="36">
        <v>1859.31</v>
      </c>
      <c r="CG46" s="36">
        <v>157.11000000000001</v>
      </c>
      <c r="CH46" s="36">
        <v>84.72</v>
      </c>
      <c r="CI46" s="36">
        <v>120.91</v>
      </c>
      <c r="CJ46" s="36">
        <v>7646.89</v>
      </c>
      <c r="CK46" s="36">
        <v>4356.57</v>
      </c>
      <c r="CL46" s="36">
        <v>6001.73</v>
      </c>
      <c r="CM46" s="36">
        <v>107.34</v>
      </c>
      <c r="CN46" s="36">
        <v>70.680000000000007</v>
      </c>
      <c r="CO46" s="36">
        <v>89.04</v>
      </c>
      <c r="CP46" s="36">
        <v>11.3</v>
      </c>
      <c r="CQ46" s="36">
        <v>3.77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108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11.23</v>
      </c>
      <c r="CE48" s="32">
        <v>0</v>
      </c>
      <c r="CG48" s="32">
        <v>4</v>
      </c>
      <c r="CH48" s="32">
        <v>4</v>
      </c>
      <c r="CI48" s="32">
        <v>4</v>
      </c>
      <c r="CJ48" s="32">
        <v>400</v>
      </c>
      <c r="CK48" s="32">
        <v>182</v>
      </c>
      <c r="CL48" s="32">
        <v>291</v>
      </c>
      <c r="CM48" s="32">
        <v>0.6</v>
      </c>
      <c r="CN48" s="32">
        <v>0.6</v>
      </c>
      <c r="CO48" s="32">
        <v>0.6</v>
      </c>
      <c r="CP48" s="32">
        <v>0</v>
      </c>
      <c r="CQ48" s="32">
        <v>0</v>
      </c>
      <c r="CR48" s="32">
        <v>9.36</v>
      </c>
    </row>
    <row r="49" spans="1:96" s="28" customFormat="1">
      <c r="A49" s="28" t="str">
        <f>"13"</f>
        <v>13</v>
      </c>
      <c r="B49" s="29" t="s">
        <v>109</v>
      </c>
      <c r="C49" s="30" t="str">
        <f>"170"</f>
        <v>170</v>
      </c>
      <c r="D49" s="30">
        <v>0.68</v>
      </c>
      <c r="E49" s="30">
        <v>0</v>
      </c>
      <c r="F49" s="30">
        <v>0.68</v>
      </c>
      <c r="G49" s="30">
        <v>0.68</v>
      </c>
      <c r="H49" s="30">
        <v>19.72</v>
      </c>
      <c r="I49" s="30">
        <v>82.756</v>
      </c>
      <c r="J49" s="31">
        <v>0.17</v>
      </c>
      <c r="K49" s="31">
        <v>0</v>
      </c>
      <c r="L49" s="31">
        <v>0</v>
      </c>
      <c r="M49" s="31">
        <v>0</v>
      </c>
      <c r="N49" s="31">
        <v>15.3</v>
      </c>
      <c r="O49" s="31">
        <v>1.36</v>
      </c>
      <c r="P49" s="31">
        <v>3.06</v>
      </c>
      <c r="Q49" s="31">
        <v>0</v>
      </c>
      <c r="R49" s="31">
        <v>0</v>
      </c>
      <c r="S49" s="31">
        <v>1.36</v>
      </c>
      <c r="T49" s="31">
        <v>0.85</v>
      </c>
      <c r="U49" s="31">
        <v>44.2</v>
      </c>
      <c r="V49" s="31">
        <v>472.6</v>
      </c>
      <c r="W49" s="31">
        <v>27.2</v>
      </c>
      <c r="X49" s="31">
        <v>15.3</v>
      </c>
      <c r="Y49" s="31">
        <v>18.7</v>
      </c>
      <c r="Z49" s="31">
        <v>3.74</v>
      </c>
      <c r="AA49" s="31">
        <v>0</v>
      </c>
      <c r="AB49" s="31">
        <v>51</v>
      </c>
      <c r="AC49" s="31">
        <v>8.5</v>
      </c>
      <c r="AD49" s="31">
        <v>0.34</v>
      </c>
      <c r="AE49" s="31">
        <v>0.05</v>
      </c>
      <c r="AF49" s="31">
        <v>0.03</v>
      </c>
      <c r="AG49" s="31">
        <v>0.51</v>
      </c>
      <c r="AH49" s="31">
        <v>0.68</v>
      </c>
      <c r="AI49" s="31">
        <v>17</v>
      </c>
      <c r="AJ49" s="31">
        <v>0</v>
      </c>
      <c r="AK49" s="31">
        <v>20.399999999999999</v>
      </c>
      <c r="AL49" s="31">
        <v>22.1</v>
      </c>
      <c r="AM49" s="31">
        <v>32.299999999999997</v>
      </c>
      <c r="AN49" s="31">
        <v>30.6</v>
      </c>
      <c r="AO49" s="31">
        <v>5.0999999999999996</v>
      </c>
      <c r="AP49" s="31">
        <v>18.7</v>
      </c>
      <c r="AQ49" s="31">
        <v>5.0999999999999996</v>
      </c>
      <c r="AR49" s="31">
        <v>15.3</v>
      </c>
      <c r="AS49" s="31">
        <v>28.9</v>
      </c>
      <c r="AT49" s="31">
        <v>17</v>
      </c>
      <c r="AU49" s="31">
        <v>132.6</v>
      </c>
      <c r="AV49" s="31">
        <v>11.9</v>
      </c>
      <c r="AW49" s="31">
        <v>23.8</v>
      </c>
      <c r="AX49" s="31">
        <v>71.400000000000006</v>
      </c>
      <c r="AY49" s="31">
        <v>0</v>
      </c>
      <c r="AZ49" s="31">
        <v>22.1</v>
      </c>
      <c r="BA49" s="31">
        <v>27.2</v>
      </c>
      <c r="BB49" s="31">
        <v>10.199999999999999</v>
      </c>
      <c r="BC49" s="31">
        <v>8.5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146.71</v>
      </c>
      <c r="CC49" s="30">
        <v>28.56</v>
      </c>
      <c r="CE49" s="28">
        <v>8.5</v>
      </c>
      <c r="CG49" s="28">
        <v>3.2</v>
      </c>
      <c r="CH49" s="28">
        <v>3.2</v>
      </c>
      <c r="CI49" s="28">
        <v>3.2</v>
      </c>
      <c r="CJ49" s="28">
        <v>240</v>
      </c>
      <c r="CK49" s="28">
        <v>240</v>
      </c>
      <c r="CL49" s="28">
        <v>240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23.8</v>
      </c>
    </row>
    <row r="50" spans="1:96" s="36" customFormat="1" ht="11.4">
      <c r="B50" s="37" t="s">
        <v>116</v>
      </c>
      <c r="C50" s="38"/>
      <c r="D50" s="38">
        <v>1.68</v>
      </c>
      <c r="E50" s="38">
        <v>0</v>
      </c>
      <c r="F50" s="38">
        <v>0.88</v>
      </c>
      <c r="G50" s="38">
        <v>0.68</v>
      </c>
      <c r="H50" s="38">
        <v>40.32</v>
      </c>
      <c r="I50" s="38">
        <v>169.24</v>
      </c>
      <c r="J50" s="39">
        <v>0.17</v>
      </c>
      <c r="K50" s="39">
        <v>0</v>
      </c>
      <c r="L50" s="39">
        <v>0</v>
      </c>
      <c r="M50" s="39">
        <v>0</v>
      </c>
      <c r="N50" s="39">
        <v>35.1</v>
      </c>
      <c r="O50" s="39">
        <v>1.76</v>
      </c>
      <c r="P50" s="39">
        <v>3.46</v>
      </c>
      <c r="Q50" s="39">
        <v>0</v>
      </c>
      <c r="R50" s="39">
        <v>0</v>
      </c>
      <c r="S50" s="39">
        <v>2.36</v>
      </c>
      <c r="T50" s="39">
        <v>1.45</v>
      </c>
      <c r="U50" s="39">
        <v>56.2</v>
      </c>
      <c r="V50" s="39">
        <v>712.6</v>
      </c>
      <c r="W50" s="39">
        <v>41.2</v>
      </c>
      <c r="X50" s="39">
        <v>23.3</v>
      </c>
      <c r="Y50" s="39">
        <v>32.700000000000003</v>
      </c>
      <c r="Z50" s="39">
        <v>6.54</v>
      </c>
      <c r="AA50" s="39">
        <v>0</v>
      </c>
      <c r="AB50" s="39">
        <v>51</v>
      </c>
      <c r="AC50" s="39">
        <v>8.5</v>
      </c>
      <c r="AD50" s="39">
        <v>0.54</v>
      </c>
      <c r="AE50" s="39">
        <v>7.0000000000000007E-2</v>
      </c>
      <c r="AF50" s="39">
        <v>0.05</v>
      </c>
      <c r="AG50" s="39">
        <v>0.71</v>
      </c>
      <c r="AH50" s="39">
        <v>1.08</v>
      </c>
      <c r="AI50" s="39">
        <v>21</v>
      </c>
      <c r="AJ50" s="39">
        <v>0.4</v>
      </c>
      <c r="AK50" s="39">
        <v>36.4</v>
      </c>
      <c r="AL50" s="39">
        <v>42.1</v>
      </c>
      <c r="AM50" s="39">
        <v>60.3</v>
      </c>
      <c r="AN50" s="39">
        <v>58.6</v>
      </c>
      <c r="AO50" s="39">
        <v>9.1</v>
      </c>
      <c r="AP50" s="39">
        <v>34.700000000000003</v>
      </c>
      <c r="AQ50" s="39">
        <v>9.1</v>
      </c>
      <c r="AR50" s="39">
        <v>29.3</v>
      </c>
      <c r="AS50" s="39">
        <v>54.9</v>
      </c>
      <c r="AT50" s="39">
        <v>33</v>
      </c>
      <c r="AU50" s="39">
        <v>248.6</v>
      </c>
      <c r="AV50" s="39">
        <v>21.9</v>
      </c>
      <c r="AW50" s="39">
        <v>45.8</v>
      </c>
      <c r="AX50" s="39">
        <v>135.4</v>
      </c>
      <c r="AY50" s="39">
        <v>0</v>
      </c>
      <c r="AZ50" s="39">
        <v>42.1</v>
      </c>
      <c r="BA50" s="39">
        <v>51.2</v>
      </c>
      <c r="BB50" s="39">
        <v>20.2</v>
      </c>
      <c r="BC50" s="39">
        <v>16.5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322.91000000000003</v>
      </c>
      <c r="CC50" s="38">
        <f>SUM($CC$47:$CC$49)</f>
        <v>39.79</v>
      </c>
      <c r="CD50" s="36">
        <f>$I$50/$I$51*100</f>
        <v>4.8797506494704761</v>
      </c>
      <c r="CE50" s="36">
        <v>8.5</v>
      </c>
      <c r="CG50" s="36">
        <v>7.2</v>
      </c>
      <c r="CH50" s="36">
        <v>7.2</v>
      </c>
      <c r="CI50" s="36">
        <v>7.2</v>
      </c>
      <c r="CJ50" s="36">
        <v>640</v>
      </c>
      <c r="CK50" s="36">
        <v>422</v>
      </c>
      <c r="CL50" s="36">
        <v>531</v>
      </c>
      <c r="CM50" s="36">
        <v>0.6</v>
      </c>
      <c r="CN50" s="36">
        <v>0.6</v>
      </c>
      <c r="CO50" s="36">
        <v>0.6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120.2</v>
      </c>
      <c r="E51" s="38">
        <v>54.95</v>
      </c>
      <c r="F51" s="38">
        <v>100.38</v>
      </c>
      <c r="G51" s="38">
        <v>32.630000000000003</v>
      </c>
      <c r="H51" s="38">
        <v>537.33000000000004</v>
      </c>
      <c r="I51" s="38">
        <v>3468.21</v>
      </c>
      <c r="J51" s="39">
        <v>39.17</v>
      </c>
      <c r="K51" s="39">
        <v>15.36</v>
      </c>
      <c r="L51" s="39">
        <v>0</v>
      </c>
      <c r="M51" s="39">
        <v>0</v>
      </c>
      <c r="N51" s="39">
        <v>200.86</v>
      </c>
      <c r="O51" s="39">
        <v>297.01</v>
      </c>
      <c r="P51" s="39">
        <v>39.450000000000003</v>
      </c>
      <c r="Q51" s="39">
        <v>0</v>
      </c>
      <c r="R51" s="39">
        <v>0</v>
      </c>
      <c r="S51" s="39">
        <v>8.0299999999999994</v>
      </c>
      <c r="T51" s="39">
        <v>29.86</v>
      </c>
      <c r="U51" s="39">
        <v>4516.55</v>
      </c>
      <c r="V51" s="39">
        <v>4501.7</v>
      </c>
      <c r="W51" s="39">
        <v>637.36</v>
      </c>
      <c r="X51" s="39">
        <v>383.96</v>
      </c>
      <c r="Y51" s="39">
        <v>1239.8699999999999</v>
      </c>
      <c r="Z51" s="39">
        <v>30.41</v>
      </c>
      <c r="AA51" s="39">
        <v>218.34</v>
      </c>
      <c r="AB51" s="39">
        <v>17851.439999999999</v>
      </c>
      <c r="AC51" s="39">
        <v>3539.19</v>
      </c>
      <c r="AD51" s="39">
        <v>22.18</v>
      </c>
      <c r="AE51" s="39">
        <v>1.1299999999999999</v>
      </c>
      <c r="AF51" s="39">
        <v>1.1100000000000001</v>
      </c>
      <c r="AG51" s="39">
        <v>28.21</v>
      </c>
      <c r="AH51" s="39">
        <v>59.33</v>
      </c>
      <c r="AI51" s="39">
        <v>65.680000000000007</v>
      </c>
      <c r="AJ51" s="39">
        <v>0.8</v>
      </c>
      <c r="AK51" s="39">
        <v>5317.58</v>
      </c>
      <c r="AL51" s="39">
        <v>5505.12</v>
      </c>
      <c r="AM51" s="39">
        <v>8999.7800000000007</v>
      </c>
      <c r="AN51" s="39">
        <v>7377.69</v>
      </c>
      <c r="AO51" s="39">
        <v>2298.85</v>
      </c>
      <c r="AP51" s="39">
        <v>4420.46</v>
      </c>
      <c r="AQ51" s="39">
        <v>675.94</v>
      </c>
      <c r="AR51" s="39">
        <v>5364.38</v>
      </c>
      <c r="AS51" s="39">
        <v>2205.73</v>
      </c>
      <c r="AT51" s="39">
        <v>2349.4699999999998</v>
      </c>
      <c r="AU51" s="39">
        <v>3169.69</v>
      </c>
      <c r="AV51" s="39">
        <v>2412.0700000000002</v>
      </c>
      <c r="AW51" s="39">
        <v>1870.62</v>
      </c>
      <c r="AX51" s="39">
        <v>13896.46</v>
      </c>
      <c r="AY51" s="39">
        <v>0</v>
      </c>
      <c r="AZ51" s="39">
        <v>4374.12</v>
      </c>
      <c r="BA51" s="39">
        <v>2421.9299999999998</v>
      </c>
      <c r="BB51" s="39">
        <v>3521.87</v>
      </c>
      <c r="BC51" s="39">
        <v>1665.1</v>
      </c>
      <c r="BD51" s="39">
        <v>0.72</v>
      </c>
      <c r="BE51" s="39">
        <v>0.33</v>
      </c>
      <c r="BF51" s="39">
        <v>0.18</v>
      </c>
      <c r="BG51" s="39">
        <v>0.4</v>
      </c>
      <c r="BH51" s="39">
        <v>0.47</v>
      </c>
      <c r="BI51" s="39">
        <v>2.15</v>
      </c>
      <c r="BJ51" s="39">
        <v>0</v>
      </c>
      <c r="BK51" s="39">
        <v>8.1</v>
      </c>
      <c r="BL51" s="39">
        <v>0</v>
      </c>
      <c r="BM51" s="39">
        <v>2.88</v>
      </c>
      <c r="BN51" s="39">
        <v>0.09</v>
      </c>
      <c r="BO51" s="39">
        <v>0.14000000000000001</v>
      </c>
      <c r="BP51" s="39">
        <v>0</v>
      </c>
      <c r="BQ51" s="39">
        <v>0.41</v>
      </c>
      <c r="BR51" s="39">
        <v>0.67</v>
      </c>
      <c r="BS51" s="39">
        <v>11.44</v>
      </c>
      <c r="BT51" s="39">
        <v>0</v>
      </c>
      <c r="BU51" s="39">
        <v>0</v>
      </c>
      <c r="BV51" s="39">
        <v>16.190000000000001</v>
      </c>
      <c r="BW51" s="39">
        <v>0.14000000000000001</v>
      </c>
      <c r="BX51" s="39">
        <v>0</v>
      </c>
      <c r="BY51" s="39">
        <v>0</v>
      </c>
      <c r="BZ51" s="39">
        <v>0</v>
      </c>
      <c r="CA51" s="39">
        <v>0</v>
      </c>
      <c r="CB51" s="39">
        <v>3020.15</v>
      </c>
      <c r="CC51" s="38">
        <v>411.00000000000006</v>
      </c>
      <c r="CE51" s="36">
        <v>3193.58</v>
      </c>
      <c r="CG51" s="36">
        <v>416.73</v>
      </c>
      <c r="CH51" s="36">
        <v>229.92</v>
      </c>
      <c r="CI51" s="36">
        <v>323.33</v>
      </c>
      <c r="CJ51" s="36">
        <v>23226.57</v>
      </c>
      <c r="CK51" s="36">
        <v>12375.72</v>
      </c>
      <c r="CL51" s="36">
        <v>17801.14</v>
      </c>
      <c r="CM51" s="36">
        <v>281.11</v>
      </c>
      <c r="CN51" s="36">
        <v>196.83</v>
      </c>
      <c r="CO51" s="36">
        <v>239.04</v>
      </c>
      <c r="CP51" s="36">
        <v>40.159999999999997</v>
      </c>
      <c r="CQ51" s="36">
        <v>8.49</v>
      </c>
    </row>
    <row r="52" spans="1:96">
      <c r="A52" s="86" t="s">
        <v>152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6" hidden="1">
      <c r="B53" s="14" t="s">
        <v>118</v>
      </c>
      <c r="C53" s="16"/>
      <c r="D53" s="16">
        <v>14</v>
      </c>
      <c r="E53" s="16"/>
      <c r="F53" s="16">
        <v>27</v>
      </c>
      <c r="G53" s="16"/>
      <c r="H53" s="16">
        <v>59</v>
      </c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2:CC52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86</v>
      </c>
      <c r="C1" s="43"/>
      <c r="D1" s="44"/>
      <c r="E1" s="41" t="s">
        <v>121</v>
      </c>
      <c r="F1" s="45"/>
      <c r="I1" s="41" t="s">
        <v>122</v>
      </c>
      <c r="J1" s="46" t="s">
        <v>119</v>
      </c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146</v>
      </c>
      <c r="C29" s="84" t="s">
        <v>150</v>
      </c>
      <c r="D29" s="53" t="s">
        <v>108</v>
      </c>
      <c r="E29" s="54">
        <v>200</v>
      </c>
      <c r="F29" s="55">
        <v>11.23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143</v>
      </c>
      <c r="C30" s="85" t="s">
        <v>151</v>
      </c>
      <c r="D30" s="65" t="s">
        <v>109</v>
      </c>
      <c r="E30" s="66">
        <v>150</v>
      </c>
      <c r="F30" s="67">
        <v>25.2</v>
      </c>
      <c r="G30" s="66">
        <v>73.02</v>
      </c>
      <c r="H30" s="66">
        <v>0.6</v>
      </c>
      <c r="I30" s="66">
        <v>0.6</v>
      </c>
      <c r="J30" s="68">
        <v>17.399999999999999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45649.318622685183</v>
      </c>
      <c r="C1">
        <f>YEAR(Дата_Сост)</f>
        <v>2024</v>
      </c>
      <c r="D1">
        <f>MONTH(Дата_Сост)</f>
        <v>12</v>
      </c>
      <c r="E1">
        <f>DAY(Дата_Сост)</f>
        <v>23</v>
      </c>
    </row>
    <row r="2" spans="1:5">
      <c r="A2" t="s">
        <v>82</v>
      </c>
      <c r="B2" s="2">
        <v>45642.642997685187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23.12.2024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2024-12-16T10:30:16Z</dcterms:modified>
</cp:coreProperties>
</file>