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<sst xmlns="http://schemas.openxmlformats.org/spreadsheetml/2006/main" count="184" uniqueCount="154">
  <si>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</si>
  <si>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</si>
  <si>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</si>
  <si>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</si>
  <si>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</si>
  <si>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</si>
  <si>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</si>
  <si>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</si>
  <si>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</si>
  <si>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</si>
  <si>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</si>
  <si>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</si>
  <si>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</si>
  <si>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</si>
  <si>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</si>
  <si>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</si>
  <si>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</si>
  <si>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</si>
  <si>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</si>
  <si>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</si>
  <si>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</si>
  <si>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</si>
  <si>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</si>
  <si>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</si>
  <si>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</si>
  <si>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</si>
  <si>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</si>
  <si>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</si>
  <si>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</si>
  <si>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</si>
  <si>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</si>
  <si>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</si>
  <si>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</si>
  <si>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</si>
  <si>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</si>
  <si>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</si>
  <si>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</si>
  <si>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</si>
  <si>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</si>
  <si>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</si>
  <si>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</si>
  <si>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</si>
  <si>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</si>
  <si>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</si>
  <si>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</si>
  <si>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</si>
  <si>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</si>
  <si>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</si>
  <si>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</si>
  <si>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</si>
  <si>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</si>
  <si>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</si>
  <si>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</si>
  <si>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</si>
  <si>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</si>
  <si>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</si>
  <si>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</si>
  <si>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</si>
  <si>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</si>
  <si>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</si>
  <si>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</si>
  <si>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</si>
  <si>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</si>
  <si>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</si>
  <si>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</si>
  <si>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</si>
  <si>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</si>
  <si>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</si>
  <si>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</si>
  <si>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</si>
  <si>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</si>
  <si>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</si>
  <si>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</si>
  <si>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</si>
  <si>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</si>
  <si>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</si>
  <si>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</si>
  <si>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</si>
  <si>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</si>
  <si>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</si>
  <si>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</si>
  <si>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</si>
  <si>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</si>
  <si>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</si>
  <si>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</si>
  <si>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</si>
  <si>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</si>
  <si>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</si>
  <si>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</si>
  <si>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</si>
  <si>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</si>
  <si>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</si>
  <si>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</si>
  <si>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</si>
  <si>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</si>
  <si>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</si>
  <si>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</si>
  <si>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</si>
  <si>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</si>
  <si>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</si>
  <si>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</si>
  <si>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</si>
  <si>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</si>
  <si>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</si>
  <si>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</si>
  <si>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</si>
  <si>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</si>
  <si>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</si>
  <si>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</si>
  <si>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</si>
  <si>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</si>
  <si>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</si>
  <si>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</si>
  <si>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</si>
  <si>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</si>
  <si>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</si>
  <si>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</si>
  <si>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</si>
  <si>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</si>
  <si>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</si>
  <si>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</si>
  <si>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</si>
  <si>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</si>
  <si>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</si>
  <si>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</si>
  <si>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</si>
  <si>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</si>
  <si>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</si>
  <si>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</si>
  <si>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</si>
  <si>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</si>
  <si>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</si>
  <si>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</si>
  <si>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</si>
  <si>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</si>
  <si>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</si>
  <si>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</si>
  <si>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</si>
  <si>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</si>
  <si>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</si>
  <si>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</si>
  <si>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</si>
  <si>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</si>
  <si>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</si>
  <si>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</si>
  <si>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</si>
  <si>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</si>
  <si>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</si>
  <si>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</si>
  <si>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</si>
  <si>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</si>
  <si>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</si>
  <si>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12 и старше        230,00</t>
  </si>
  <si>
    <t>Итого сумма с 7 до 11 лет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</si>
</sst>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5" sqref="I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28.1.2025г.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"28 января 2025 г."</f>
        <v>28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"160"</f>
        <v>160</v>
      </c>
      <c r="D11" s="25">
        <v>4.25</v>
      </c>
      <c r="E11" s="25">
        <v>1.88</v>
      </c>
      <c r="F11" s="25">
        <v>4.07</v>
      </c>
      <c r="G11" s="25">
        <v>0.26</v>
      </c>
      <c r="H11" s="25">
        <v>23.58</v>
      </c>
      <c r="I11" s="25">
        <v>146.6736416</v>
      </c>
      <c r="J11" s="26">
        <v>2.84</v>
      </c>
      <c r="K11" s="26">
        <v>7.0000000000000007E-2</v>
      </c>
      <c r="L11" s="26">
        <v>0</v>
      </c>
      <c r="M11" s="26">
        <v>0</v>
      </c>
      <c r="N11" s="26">
        <v>6.78</v>
      </c>
      <c r="O11" s="26">
        <v>15.96</v>
      </c>
      <c r="P11" s="26">
        <v>0.84</v>
      </c>
      <c r="Q11" s="26">
        <v>0</v>
      </c>
      <c r="R11" s="26">
        <v>0</v>
      </c>
      <c r="S11" s="26">
        <v>0.06</v>
      </c>
      <c r="T11" s="26">
        <v>1.26</v>
      </c>
      <c r="U11" s="26">
        <v>281.02999999999997</v>
      </c>
      <c r="V11" s="26">
        <v>112.51</v>
      </c>
      <c r="W11" s="26">
        <v>74.94</v>
      </c>
      <c r="X11" s="26">
        <v>11.93</v>
      </c>
      <c r="Y11" s="26">
        <v>70.3</v>
      </c>
      <c r="Z11" s="26">
        <v>0.31</v>
      </c>
      <c r="AA11" s="26">
        <v>15.36</v>
      </c>
      <c r="AB11" s="26">
        <v>12.8</v>
      </c>
      <c r="AC11" s="26">
        <v>28.48</v>
      </c>
      <c r="AD11" s="26">
        <v>0.42</v>
      </c>
      <c r="AE11" s="26">
        <v>0.04</v>
      </c>
      <c r="AF11" s="26">
        <v>0.09</v>
      </c>
      <c r="AG11" s="26">
        <v>0.3</v>
      </c>
      <c r="AH11" s="26">
        <v>1.29</v>
      </c>
      <c r="AI11" s="26">
        <v>0.33</v>
      </c>
      <c r="AJ11" s="26">
        <v>0</v>
      </c>
      <c r="AK11" s="26">
        <v>217.24</v>
      </c>
      <c r="AL11" s="26">
        <v>206.38</v>
      </c>
      <c r="AM11" s="26">
        <v>363.25</v>
      </c>
      <c r="AN11" s="26">
        <v>196.27</v>
      </c>
      <c r="AO11" s="26">
        <v>82.33</v>
      </c>
      <c r="AP11" s="26">
        <v>155.41999999999999</v>
      </c>
      <c r="AQ11" s="26">
        <v>53.63</v>
      </c>
      <c r="AR11" s="26">
        <v>219.04</v>
      </c>
      <c r="AS11" s="26">
        <v>82.9</v>
      </c>
      <c r="AT11" s="26">
        <v>113.88</v>
      </c>
      <c r="AU11" s="26">
        <v>93.16</v>
      </c>
      <c r="AV11" s="26">
        <v>51.59</v>
      </c>
      <c r="AW11" s="26">
        <v>88.56</v>
      </c>
      <c r="AX11" s="26">
        <v>774.32</v>
      </c>
      <c r="AY11" s="26">
        <v>0</v>
      </c>
      <c r="AZ11" s="26">
        <v>251.71</v>
      </c>
      <c r="BA11" s="26">
        <v>129.16</v>
      </c>
      <c r="BB11" s="26">
        <v>176.93</v>
      </c>
      <c r="BC11" s="26">
        <v>68.88</v>
      </c>
      <c r="BD11" s="26">
        <v>0.08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0.22</v>
      </c>
      <c r="BJ11" s="26">
        <v>0</v>
      </c>
      <c r="BK11" s="26">
        <v>0.62</v>
      </c>
      <c r="BL11" s="26">
        <v>0</v>
      </c>
      <c r="BM11" s="26">
        <v>0.19</v>
      </c>
      <c r="BN11" s="26">
        <v>0</v>
      </c>
      <c r="BO11" s="26">
        <v>0</v>
      </c>
      <c r="BP11" s="26">
        <v>0</v>
      </c>
      <c r="BQ11" s="26">
        <v>0.04</v>
      </c>
      <c r="BR11" s="26">
        <v>7.0000000000000007E-2</v>
      </c>
      <c r="BS11" s="26">
        <v>0.51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144.16999999999999</v>
      </c>
      <c r="CC11" s="25">
        <v>16.809999999999999</v>
      </c>
      <c r="CE11" s="23">
        <v>17.489999999999998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4</v>
      </c>
      <c r="CQ11" s="23">
        <v>0.64</v>
      </c>
      <c r="CR11" s="23">
        <v>10.19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47.92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29.04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1.59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1.07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0.65</v>
      </c>
    </row>
    <row r="16" spans="1:96" s="27" customFormat="1" ht="11.4">
      <c r="B16" s="28" t="s">
        <v>98</v>
      </c>
      <c r="C16" s="29"/>
      <c r="D16" s="29">
        <v>24.35</v>
      </c>
      <c r="E16" s="29">
        <v>20.03</v>
      </c>
      <c r="F16" s="29">
        <v>15.7</v>
      </c>
      <c r="G16" s="29">
        <v>2.58</v>
      </c>
      <c r="H16" s="29">
        <v>69.790000000000006</v>
      </c>
      <c r="I16" s="29">
        <v>515.85</v>
      </c>
      <c r="J16" s="30">
        <v>9.17</v>
      </c>
      <c r="K16" s="30">
        <v>1.37</v>
      </c>
      <c r="L16" s="30">
        <v>0</v>
      </c>
      <c r="M16" s="30">
        <v>0</v>
      </c>
      <c r="N16" s="30">
        <v>34</v>
      </c>
      <c r="O16" s="30">
        <v>34.58</v>
      </c>
      <c r="P16" s="30">
        <v>1.21</v>
      </c>
      <c r="Q16" s="30">
        <v>0</v>
      </c>
      <c r="R16" s="30">
        <v>0</v>
      </c>
      <c r="S16" s="30">
        <v>1.24</v>
      </c>
      <c r="T16" s="30">
        <v>3.7</v>
      </c>
      <c r="U16" s="30">
        <v>544.22</v>
      </c>
      <c r="V16" s="30">
        <v>290.72000000000003</v>
      </c>
      <c r="W16" s="30">
        <v>273.38</v>
      </c>
      <c r="X16" s="30">
        <v>38.56</v>
      </c>
      <c r="Y16" s="30">
        <v>300.70999999999998</v>
      </c>
      <c r="Z16" s="30">
        <v>0.89</v>
      </c>
      <c r="AA16" s="30">
        <v>58.26</v>
      </c>
      <c r="AB16" s="30">
        <v>43.12</v>
      </c>
      <c r="AC16" s="30">
        <v>100.46</v>
      </c>
      <c r="AD16" s="30">
        <v>1.67</v>
      </c>
      <c r="AE16" s="30">
        <v>0.09</v>
      </c>
      <c r="AF16" s="30">
        <v>0.38</v>
      </c>
      <c r="AG16" s="30">
        <v>0.71</v>
      </c>
      <c r="AH16" s="30">
        <v>5.56</v>
      </c>
      <c r="AI16" s="30">
        <v>0.72</v>
      </c>
      <c r="AJ16" s="30">
        <v>0</v>
      </c>
      <c r="AK16" s="30">
        <v>1201.3399999999999</v>
      </c>
      <c r="AL16" s="30">
        <v>1046.58</v>
      </c>
      <c r="AM16" s="30">
        <v>1848.3</v>
      </c>
      <c r="AN16" s="30">
        <v>1299.72</v>
      </c>
      <c r="AO16" s="30">
        <v>509.76</v>
      </c>
      <c r="AP16" s="30">
        <v>891.82</v>
      </c>
      <c r="AQ16" s="30">
        <v>295.24</v>
      </c>
      <c r="AR16" s="30">
        <v>1117.26</v>
      </c>
      <c r="AS16" s="30">
        <v>276.05</v>
      </c>
      <c r="AT16" s="30">
        <v>340.96</v>
      </c>
      <c r="AU16" s="30">
        <v>393.2</v>
      </c>
      <c r="AV16" s="30">
        <v>549.16</v>
      </c>
      <c r="AW16" s="30">
        <v>253.72</v>
      </c>
      <c r="AX16" s="30">
        <v>2070.9699999999998</v>
      </c>
      <c r="AY16" s="30">
        <v>0.53</v>
      </c>
      <c r="AZ16" s="30">
        <v>712</v>
      </c>
      <c r="BA16" s="30">
        <v>391.33</v>
      </c>
      <c r="BB16" s="30">
        <v>1094.54</v>
      </c>
      <c r="BC16" s="30">
        <v>218.12</v>
      </c>
      <c r="BD16" s="30">
        <v>0.08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0.22</v>
      </c>
      <c r="BJ16" s="30">
        <v>0</v>
      </c>
      <c r="BK16" s="30">
        <v>0.76</v>
      </c>
      <c r="BL16" s="30">
        <v>0</v>
      </c>
      <c r="BM16" s="30">
        <v>0.27</v>
      </c>
      <c r="BN16" s="30">
        <v>0.01</v>
      </c>
      <c r="BO16" s="30">
        <v>0.01</v>
      </c>
      <c r="BP16" s="30">
        <v>0</v>
      </c>
      <c r="BQ16" s="30">
        <v>0.04</v>
      </c>
      <c r="BR16" s="30">
        <v>7.0000000000000007E-2</v>
      </c>
      <c r="BS16" s="30">
        <v>1.45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428.32</v>
      </c>
      <c r="CC16" s="29">
        <f>SUM($CC$10:$CC$15)</f>
        <v>73.86</v>
      </c>
      <c r="CD16" s="27">
        <f>$I$16/$I$49*100</f>
        <v>14.881604911203683</v>
      </c>
      <c r="CE16" s="27">
        <v>65.45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18</v>
      </c>
      <c r="CQ16" s="27">
        <v>1.1399999999999999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9.2799999999999994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5.63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60.68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36.770000000000003</v>
      </c>
    </row>
    <row r="21" spans="1:96" s="23" customFormat="1">
      <c r="A21" s="23" t="str">
        <f>"2"</f>
        <v>2</v>
      </c>
      <c r="B21" s="24" t="s">
        <v>96</v>
      </c>
      <c r="C21" s="25" t="str">
        <f>"34,7"</f>
        <v>34,7</v>
      </c>
      <c r="D21" s="25">
        <v>2.29</v>
      </c>
      <c r="E21" s="25">
        <v>0</v>
      </c>
      <c r="F21" s="25">
        <v>0.23</v>
      </c>
      <c r="G21" s="25">
        <v>0.23</v>
      </c>
      <c r="H21" s="25">
        <v>16.27</v>
      </c>
      <c r="I21" s="25">
        <v>77.693646999999999</v>
      </c>
      <c r="J21" s="26">
        <v>0</v>
      </c>
      <c r="K21" s="26">
        <v>0</v>
      </c>
      <c r="L21" s="26">
        <v>0</v>
      </c>
      <c r="M21" s="26">
        <v>0</v>
      </c>
      <c r="N21" s="26">
        <v>0.38</v>
      </c>
      <c r="O21" s="26">
        <v>15.82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110.79</v>
      </c>
      <c r="AL21" s="26">
        <v>115.32</v>
      </c>
      <c r="AM21" s="26">
        <v>176.61</v>
      </c>
      <c r="AN21" s="26">
        <v>58.57</v>
      </c>
      <c r="AO21" s="26">
        <v>34.72</v>
      </c>
      <c r="AP21" s="26">
        <v>69.430000000000007</v>
      </c>
      <c r="AQ21" s="26">
        <v>26.26</v>
      </c>
      <c r="AR21" s="26">
        <v>125.59</v>
      </c>
      <c r="AS21" s="26">
        <v>77.89</v>
      </c>
      <c r="AT21" s="26">
        <v>108.68</v>
      </c>
      <c r="AU21" s="26">
        <v>89.66</v>
      </c>
      <c r="AV21" s="26">
        <v>47.09</v>
      </c>
      <c r="AW21" s="26">
        <v>83.32</v>
      </c>
      <c r="AX21" s="26">
        <v>696.76</v>
      </c>
      <c r="AY21" s="26">
        <v>0</v>
      </c>
      <c r="AZ21" s="26">
        <v>227.02</v>
      </c>
      <c r="BA21" s="26">
        <v>98.72</v>
      </c>
      <c r="BB21" s="26">
        <v>65.510000000000005</v>
      </c>
      <c r="BC21" s="26">
        <v>51.93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13.57</v>
      </c>
      <c r="CC21" s="25">
        <v>2.2000000000000002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1.83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1.64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26.23</v>
      </c>
      <c r="E24" s="29">
        <v>13.72</v>
      </c>
      <c r="F24" s="29">
        <v>22.71</v>
      </c>
      <c r="G24" s="29">
        <v>6.63</v>
      </c>
      <c r="H24" s="29">
        <v>113.52</v>
      </c>
      <c r="I24" s="29">
        <v>747.53</v>
      </c>
      <c r="J24" s="30">
        <v>5.31</v>
      </c>
      <c r="K24" s="30">
        <v>4.0199999999999996</v>
      </c>
      <c r="L24" s="30">
        <v>0</v>
      </c>
      <c r="M24" s="30">
        <v>0</v>
      </c>
      <c r="N24" s="30">
        <v>23.56</v>
      </c>
      <c r="O24" s="30">
        <v>78.91</v>
      </c>
      <c r="P24" s="30">
        <v>11.04</v>
      </c>
      <c r="Q24" s="30">
        <v>0</v>
      </c>
      <c r="R24" s="30">
        <v>0</v>
      </c>
      <c r="S24" s="30">
        <v>1.01</v>
      </c>
      <c r="T24" s="30">
        <v>7.21</v>
      </c>
      <c r="U24" s="30">
        <v>1163.83</v>
      </c>
      <c r="V24" s="30">
        <v>1086.43</v>
      </c>
      <c r="W24" s="30">
        <v>101.49</v>
      </c>
      <c r="X24" s="30">
        <v>96.65</v>
      </c>
      <c r="Y24" s="30">
        <v>304.33</v>
      </c>
      <c r="Z24" s="30">
        <v>4.6500000000000004</v>
      </c>
      <c r="AA24" s="30">
        <v>29.32</v>
      </c>
      <c r="AB24" s="30">
        <v>3923.56</v>
      </c>
      <c r="AC24" s="30">
        <v>761.89</v>
      </c>
      <c r="AD24" s="30">
        <v>7.1</v>
      </c>
      <c r="AE24" s="30">
        <v>0.22</v>
      </c>
      <c r="AF24" s="30">
        <v>0.23</v>
      </c>
      <c r="AG24" s="30">
        <v>7.68</v>
      </c>
      <c r="AH24" s="30">
        <v>15.62</v>
      </c>
      <c r="AI24" s="30">
        <v>8.02</v>
      </c>
      <c r="AJ24" s="30">
        <v>0</v>
      </c>
      <c r="AK24" s="30">
        <v>1250.77</v>
      </c>
      <c r="AL24" s="30">
        <v>1263.55</v>
      </c>
      <c r="AM24" s="30">
        <v>1942.32</v>
      </c>
      <c r="AN24" s="30">
        <v>1804.7</v>
      </c>
      <c r="AO24" s="30">
        <v>533.97</v>
      </c>
      <c r="AP24" s="30">
        <v>1010.23</v>
      </c>
      <c r="AQ24" s="30">
        <v>120.65</v>
      </c>
      <c r="AR24" s="30">
        <v>1197.43</v>
      </c>
      <c r="AS24" s="30">
        <v>427.46</v>
      </c>
      <c r="AT24" s="30">
        <v>574.04</v>
      </c>
      <c r="AU24" s="30">
        <v>585.91999999999996</v>
      </c>
      <c r="AV24" s="30">
        <v>571.29</v>
      </c>
      <c r="AW24" s="30">
        <v>393.27</v>
      </c>
      <c r="AX24" s="30">
        <v>2240.12</v>
      </c>
      <c r="AY24" s="30">
        <v>0</v>
      </c>
      <c r="AZ24" s="30">
        <v>672.82</v>
      </c>
      <c r="BA24" s="30">
        <v>418.31</v>
      </c>
      <c r="BB24" s="30">
        <v>785.74</v>
      </c>
      <c r="BC24" s="30">
        <v>355.9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0.51</v>
      </c>
      <c r="BL24" s="30">
        <v>0</v>
      </c>
      <c r="BM24" s="30">
        <v>0.24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1.47</v>
      </c>
      <c r="BT24" s="30">
        <v>0</v>
      </c>
      <c r="BU24" s="30">
        <v>0</v>
      </c>
      <c r="BV24" s="30">
        <v>3.37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687.94</v>
      </c>
      <c r="CC24" s="29">
        <f>SUM($CC$17:$CC$23)</f>
        <v>90.47999999999999</v>
      </c>
      <c r="CD24" s="27">
        <f>$I$24/$I$49*100</f>
        <v>21.565273081849547</v>
      </c>
      <c r="CE24" s="27">
        <v>683.25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"200"</f>
        <v>200</v>
      </c>
      <c r="D26" s="25">
        <v>5.4</v>
      </c>
      <c r="E26" s="25">
        <v>0</v>
      </c>
      <c r="F26" s="25">
        <v>5</v>
      </c>
      <c r="G26" s="25">
        <v>0</v>
      </c>
      <c r="H26" s="25">
        <v>32.4</v>
      </c>
      <c r="I26" s="25">
        <v>180.11999999999998</v>
      </c>
      <c r="J26" s="26">
        <v>1.4</v>
      </c>
      <c r="K26" s="26">
        <v>0</v>
      </c>
      <c r="L26" s="26">
        <v>0</v>
      </c>
      <c r="M26" s="26">
        <v>0</v>
      </c>
      <c r="N26" s="26">
        <v>24.4</v>
      </c>
      <c r="O26" s="26">
        <v>0</v>
      </c>
      <c r="P26" s="26">
        <v>8</v>
      </c>
      <c r="Q26" s="26">
        <v>0</v>
      </c>
      <c r="R26" s="26">
        <v>0</v>
      </c>
      <c r="S26" s="26">
        <v>1.6</v>
      </c>
      <c r="T26" s="26">
        <v>1.4</v>
      </c>
      <c r="U26" s="26">
        <v>90</v>
      </c>
      <c r="V26" s="26">
        <v>246</v>
      </c>
      <c r="W26" s="26">
        <v>218</v>
      </c>
      <c r="X26" s="26">
        <v>26</v>
      </c>
      <c r="Y26" s="26">
        <v>170</v>
      </c>
      <c r="Z26" s="26">
        <v>0.2</v>
      </c>
      <c r="AA26" s="26">
        <v>0</v>
      </c>
      <c r="AB26" s="26">
        <v>0</v>
      </c>
      <c r="AC26" s="26">
        <v>0</v>
      </c>
      <c r="AD26" s="26">
        <v>0</v>
      </c>
      <c r="AE26" s="26">
        <v>0.06</v>
      </c>
      <c r="AF26" s="26">
        <v>0.26</v>
      </c>
      <c r="AG26" s="26">
        <v>0.2</v>
      </c>
      <c r="AH26" s="26">
        <v>1.8</v>
      </c>
      <c r="AI26" s="26">
        <v>3.2</v>
      </c>
      <c r="AJ26" s="26">
        <v>0</v>
      </c>
      <c r="AK26" s="26">
        <v>4360</v>
      </c>
      <c r="AL26" s="26">
        <v>4440</v>
      </c>
      <c r="AM26" s="26">
        <v>7640</v>
      </c>
      <c r="AN26" s="26">
        <v>6120</v>
      </c>
      <c r="AO26" s="26">
        <v>1360</v>
      </c>
      <c r="AP26" s="26">
        <v>4040</v>
      </c>
      <c r="AQ26" s="26">
        <v>1200</v>
      </c>
      <c r="AR26" s="26">
        <v>3440</v>
      </c>
      <c r="AS26" s="26">
        <v>3680</v>
      </c>
      <c r="AT26" s="26">
        <v>3960</v>
      </c>
      <c r="AU26" s="26">
        <v>8920</v>
      </c>
      <c r="AV26" s="26">
        <v>1840</v>
      </c>
      <c r="AW26" s="26">
        <v>2400</v>
      </c>
      <c r="AX26" s="26">
        <v>9520</v>
      </c>
      <c r="AY26" s="26">
        <v>0</v>
      </c>
      <c r="AZ26" s="26">
        <v>4240</v>
      </c>
      <c r="BA26" s="26">
        <v>4960</v>
      </c>
      <c r="BB26" s="26">
        <v>2680</v>
      </c>
      <c r="BC26" s="26">
        <v>1520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165.2</v>
      </c>
      <c r="CC26" s="25">
        <v>28.8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24</v>
      </c>
    </row>
    <row r="27" spans="1:96" s="19" customFormat="1">
      <c r="A27" s="19" t="str">
        <f>"16/1"</f>
        <v>16/1</v>
      </c>
      <c r="B27" s="20" t="s">
        <v>108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6.86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5.72</v>
      </c>
    </row>
    <row r="28" spans="1:96" s="27" customFormat="1" ht="11.4">
      <c r="B28" s="28" t="s">
        <v>109</v>
      </c>
      <c r="C28" s="29"/>
      <c r="D28" s="29">
        <v>15</v>
      </c>
      <c r="E28" s="29">
        <v>0</v>
      </c>
      <c r="F28" s="29">
        <v>14</v>
      </c>
      <c r="G28" s="29">
        <v>0</v>
      </c>
      <c r="H28" s="29">
        <v>50.7</v>
      </c>
      <c r="I28" s="29">
        <v>369.06</v>
      </c>
      <c r="J28" s="30">
        <v>1.4</v>
      </c>
      <c r="K28" s="30">
        <v>0</v>
      </c>
      <c r="L28" s="30">
        <v>0</v>
      </c>
      <c r="M28" s="30">
        <v>0</v>
      </c>
      <c r="N28" s="30">
        <v>42.7</v>
      </c>
      <c r="O28" s="30">
        <v>0</v>
      </c>
      <c r="P28" s="30">
        <v>8</v>
      </c>
      <c r="Q28" s="30">
        <v>0</v>
      </c>
      <c r="R28" s="30">
        <v>0</v>
      </c>
      <c r="S28" s="30">
        <v>1.6</v>
      </c>
      <c r="T28" s="30">
        <v>1.4</v>
      </c>
      <c r="U28" s="30">
        <v>90</v>
      </c>
      <c r="V28" s="30">
        <v>246</v>
      </c>
      <c r="W28" s="30">
        <v>218</v>
      </c>
      <c r="X28" s="30">
        <v>26</v>
      </c>
      <c r="Y28" s="30">
        <v>170</v>
      </c>
      <c r="Z28" s="30">
        <v>0.2</v>
      </c>
      <c r="AA28" s="30">
        <v>0</v>
      </c>
      <c r="AB28" s="30">
        <v>0</v>
      </c>
      <c r="AC28" s="30">
        <v>0</v>
      </c>
      <c r="AD28" s="30">
        <v>0</v>
      </c>
      <c r="AE28" s="30">
        <v>0.06</v>
      </c>
      <c r="AF28" s="30">
        <v>0.26</v>
      </c>
      <c r="AG28" s="30">
        <v>0.2</v>
      </c>
      <c r="AH28" s="30">
        <v>1.8</v>
      </c>
      <c r="AI28" s="30">
        <v>3.2</v>
      </c>
      <c r="AJ28" s="30">
        <v>0</v>
      </c>
      <c r="AK28" s="30">
        <v>4360</v>
      </c>
      <c r="AL28" s="30">
        <v>4440</v>
      </c>
      <c r="AM28" s="30">
        <v>7640</v>
      </c>
      <c r="AN28" s="30">
        <v>6120</v>
      </c>
      <c r="AO28" s="30">
        <v>1360</v>
      </c>
      <c r="AP28" s="30">
        <v>4040</v>
      </c>
      <c r="AQ28" s="30">
        <v>1200</v>
      </c>
      <c r="AR28" s="30">
        <v>3440</v>
      </c>
      <c r="AS28" s="30">
        <v>3680</v>
      </c>
      <c r="AT28" s="30">
        <v>3960</v>
      </c>
      <c r="AU28" s="30">
        <v>8920</v>
      </c>
      <c r="AV28" s="30">
        <v>1840</v>
      </c>
      <c r="AW28" s="30">
        <v>2400</v>
      </c>
      <c r="AX28" s="30">
        <v>9520</v>
      </c>
      <c r="AY28" s="30">
        <v>0</v>
      </c>
      <c r="AZ28" s="30">
        <v>4240</v>
      </c>
      <c r="BA28" s="30">
        <v>4960</v>
      </c>
      <c r="BB28" s="30">
        <v>2680</v>
      </c>
      <c r="BC28" s="30">
        <v>1520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165.2</v>
      </c>
      <c r="CC28" s="29">
        <f>SUM($CC$25:$CC$27)</f>
        <v>35.660000000000004</v>
      </c>
      <c r="CD28" s="27">
        <f>$I$28/$I$49*100</f>
        <v>10.646903379914377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18.91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11.46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47.92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29.04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2.54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1.07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0.65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79.679999999999993</v>
      </c>
      <c r="CD36" s="27">
        <f>$I$36/$I$49*100</f>
        <v>16.97227062393981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11.61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7.03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68.95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41.79</v>
      </c>
    </row>
    <row r="41" spans="1:96" s="23" customFormat="1">
      <c r="A41" s="23" t="str">
        <f>"2"</f>
        <v>2</v>
      </c>
      <c r="B41" s="24" t="s">
        <v>96</v>
      </c>
      <c r="C41" s="25" t="str">
        <f>"30"</f>
        <v>30</v>
      </c>
      <c r="D41" s="25">
        <v>1.98</v>
      </c>
      <c r="E41" s="25">
        <v>0</v>
      </c>
      <c r="F41" s="25">
        <v>0.2</v>
      </c>
      <c r="G41" s="25">
        <v>0.2</v>
      </c>
      <c r="H41" s="25">
        <v>14.07</v>
      </c>
      <c r="I41" s="25">
        <v>67.170299999999997</v>
      </c>
      <c r="J41" s="26">
        <v>0</v>
      </c>
      <c r="K41" s="26">
        <v>0</v>
      </c>
      <c r="L41" s="26">
        <v>0</v>
      </c>
      <c r="M41" s="26">
        <v>0</v>
      </c>
      <c r="N41" s="26">
        <v>0.33</v>
      </c>
      <c r="O41" s="26">
        <v>13.68</v>
      </c>
      <c r="P41" s="26">
        <v>0.06</v>
      </c>
      <c r="Q41" s="26">
        <v>0</v>
      </c>
      <c r="R41" s="26">
        <v>0</v>
      </c>
      <c r="S41" s="26">
        <v>0</v>
      </c>
      <c r="T41" s="26">
        <v>0.54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95.79</v>
      </c>
      <c r="AL41" s="26">
        <v>99.7</v>
      </c>
      <c r="AM41" s="26">
        <v>152.69</v>
      </c>
      <c r="AN41" s="26">
        <v>50.63</v>
      </c>
      <c r="AO41" s="26">
        <v>30.02</v>
      </c>
      <c r="AP41" s="26">
        <v>60.03</v>
      </c>
      <c r="AQ41" s="26">
        <v>22.71</v>
      </c>
      <c r="AR41" s="26">
        <v>108.58</v>
      </c>
      <c r="AS41" s="26">
        <v>67.34</v>
      </c>
      <c r="AT41" s="26">
        <v>93.96</v>
      </c>
      <c r="AU41" s="26">
        <v>77.52</v>
      </c>
      <c r="AV41" s="26">
        <v>40.72</v>
      </c>
      <c r="AW41" s="26">
        <v>72.040000000000006</v>
      </c>
      <c r="AX41" s="26">
        <v>602.39</v>
      </c>
      <c r="AY41" s="26">
        <v>0</v>
      </c>
      <c r="AZ41" s="26">
        <v>196.27</v>
      </c>
      <c r="BA41" s="26">
        <v>85.35</v>
      </c>
      <c r="BB41" s="26">
        <v>56.64</v>
      </c>
      <c r="BC41" s="26">
        <v>44.89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11.73</v>
      </c>
      <c r="CC41" s="25">
        <v>1.9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1.59</v>
      </c>
    </row>
    <row r="42" spans="1:96" s="23" customFormat="1">
      <c r="A42" s="23" t="str">
        <f>"3"</f>
        <v>3</v>
      </c>
      <c r="B42" s="24" t="s">
        <v>103</v>
      </c>
      <c r="C42" s="25" t="str">
        <f>"28,9"</f>
        <v>28,9</v>
      </c>
      <c r="D42" s="25">
        <v>1.91</v>
      </c>
      <c r="E42" s="25">
        <v>0</v>
      </c>
      <c r="F42" s="25">
        <v>0.35</v>
      </c>
      <c r="G42" s="25">
        <v>0.35</v>
      </c>
      <c r="H42" s="25">
        <v>12.05</v>
      </c>
      <c r="I42" s="25">
        <v>55.88682</v>
      </c>
      <c r="J42" s="26">
        <v>0.06</v>
      </c>
      <c r="K42" s="26">
        <v>0</v>
      </c>
      <c r="L42" s="26">
        <v>0</v>
      </c>
      <c r="M42" s="26">
        <v>0</v>
      </c>
      <c r="N42" s="26">
        <v>0.35</v>
      </c>
      <c r="O42" s="26">
        <v>9.31</v>
      </c>
      <c r="P42" s="26">
        <v>2.4</v>
      </c>
      <c r="Q42" s="26">
        <v>0</v>
      </c>
      <c r="R42" s="26">
        <v>0</v>
      </c>
      <c r="S42" s="26">
        <v>0.28999999999999998</v>
      </c>
      <c r="T42" s="26">
        <v>0.72</v>
      </c>
      <c r="U42" s="26">
        <v>176.29</v>
      </c>
      <c r="V42" s="26">
        <v>70.81</v>
      </c>
      <c r="W42" s="26">
        <v>10.119999999999999</v>
      </c>
      <c r="X42" s="26">
        <v>13.58</v>
      </c>
      <c r="Y42" s="26">
        <v>45.66</v>
      </c>
      <c r="Z42" s="26">
        <v>1.1299999999999999</v>
      </c>
      <c r="AA42" s="26">
        <v>0</v>
      </c>
      <c r="AB42" s="26">
        <v>1.45</v>
      </c>
      <c r="AC42" s="26">
        <v>0.28999999999999998</v>
      </c>
      <c r="AD42" s="26">
        <v>0.4</v>
      </c>
      <c r="AE42" s="26">
        <v>0.05</v>
      </c>
      <c r="AF42" s="26">
        <v>0.02</v>
      </c>
      <c r="AG42" s="26">
        <v>0.2</v>
      </c>
      <c r="AH42" s="26">
        <v>0.57999999999999996</v>
      </c>
      <c r="AI42" s="26">
        <v>0</v>
      </c>
      <c r="AJ42" s="26">
        <v>0</v>
      </c>
      <c r="AK42" s="26">
        <v>0</v>
      </c>
      <c r="AL42" s="26">
        <v>0</v>
      </c>
      <c r="AM42" s="26">
        <v>123.4</v>
      </c>
      <c r="AN42" s="26">
        <v>64.45</v>
      </c>
      <c r="AO42" s="26">
        <v>26.88</v>
      </c>
      <c r="AP42" s="26">
        <v>57.22</v>
      </c>
      <c r="AQ42" s="26">
        <v>23.12</v>
      </c>
      <c r="AR42" s="26">
        <v>107.22</v>
      </c>
      <c r="AS42" s="26">
        <v>85.83</v>
      </c>
      <c r="AT42" s="26">
        <v>84.1</v>
      </c>
      <c r="AU42" s="26">
        <v>134.1</v>
      </c>
      <c r="AV42" s="26">
        <v>35.840000000000003</v>
      </c>
      <c r="AW42" s="26">
        <v>89.59</v>
      </c>
      <c r="AX42" s="26">
        <v>441.88</v>
      </c>
      <c r="AY42" s="26">
        <v>0</v>
      </c>
      <c r="AZ42" s="26">
        <v>152.01</v>
      </c>
      <c r="BA42" s="26">
        <v>84.1</v>
      </c>
      <c r="BB42" s="26">
        <v>52.02</v>
      </c>
      <c r="BC42" s="26">
        <v>37.57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13.58</v>
      </c>
      <c r="CC42" s="25">
        <v>1.89</v>
      </c>
      <c r="CE42" s="23">
        <v>0.24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1.58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10.96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6.64</v>
      </c>
    </row>
    <row r="44" spans="1:96" s="27" customFormat="1" ht="11.4">
      <c r="B44" s="28" t="s">
        <v>114</v>
      </c>
      <c r="C44" s="29"/>
      <c r="D44" s="29">
        <v>29.21</v>
      </c>
      <c r="E44" s="29">
        <v>15.59</v>
      </c>
      <c r="F44" s="29">
        <v>28.61</v>
      </c>
      <c r="G44" s="29">
        <v>7.94</v>
      </c>
      <c r="H44" s="29">
        <v>130.26</v>
      </c>
      <c r="I44" s="29">
        <v>876.54</v>
      </c>
      <c r="J44" s="30">
        <v>6.36</v>
      </c>
      <c r="K44" s="30">
        <v>4.6900000000000004</v>
      </c>
      <c r="L44" s="30">
        <v>0</v>
      </c>
      <c r="M44" s="30">
        <v>0</v>
      </c>
      <c r="N44" s="30">
        <v>30.71</v>
      </c>
      <c r="O44" s="30">
        <v>86.12</v>
      </c>
      <c r="P44" s="30">
        <v>13.43</v>
      </c>
      <c r="Q44" s="30">
        <v>0</v>
      </c>
      <c r="R44" s="30">
        <v>0</v>
      </c>
      <c r="S44" s="30">
        <v>1.86</v>
      </c>
      <c r="T44" s="30">
        <v>8.75</v>
      </c>
      <c r="U44" s="30">
        <v>1547.44</v>
      </c>
      <c r="V44" s="30">
        <v>974.47</v>
      </c>
      <c r="W44" s="30">
        <v>103.14</v>
      </c>
      <c r="X44" s="30">
        <v>94.19</v>
      </c>
      <c r="Y44" s="30">
        <v>325.60000000000002</v>
      </c>
      <c r="Z44" s="30">
        <v>5.26</v>
      </c>
      <c r="AA44" s="30">
        <v>33.32</v>
      </c>
      <c r="AB44" s="30">
        <v>4977.5600000000004</v>
      </c>
      <c r="AC44" s="30">
        <v>967.33</v>
      </c>
      <c r="AD44" s="30">
        <v>8.6</v>
      </c>
      <c r="AE44" s="30">
        <v>0.25</v>
      </c>
      <c r="AF44" s="30">
        <v>0.28000000000000003</v>
      </c>
      <c r="AG44" s="30">
        <v>8.51</v>
      </c>
      <c r="AH44" s="30">
        <v>17.41</v>
      </c>
      <c r="AI44" s="30">
        <v>90.2</v>
      </c>
      <c r="AJ44" s="30">
        <v>0</v>
      </c>
      <c r="AK44" s="30">
        <v>1289.68</v>
      </c>
      <c r="AL44" s="30">
        <v>1328.52</v>
      </c>
      <c r="AM44" s="30">
        <v>2151.2600000000002</v>
      </c>
      <c r="AN44" s="30">
        <v>2030.75</v>
      </c>
      <c r="AO44" s="30">
        <v>595.26</v>
      </c>
      <c r="AP44" s="30">
        <v>1125.77</v>
      </c>
      <c r="AQ44" s="30">
        <v>128.47</v>
      </c>
      <c r="AR44" s="30">
        <v>1316.82</v>
      </c>
      <c r="AS44" s="30">
        <v>457.65</v>
      </c>
      <c r="AT44" s="30">
        <v>623.37</v>
      </c>
      <c r="AU44" s="30">
        <v>627.61</v>
      </c>
      <c r="AV44" s="30">
        <v>633.62</v>
      </c>
      <c r="AW44" s="30">
        <v>415.65</v>
      </c>
      <c r="AX44" s="30">
        <v>2333.8200000000002</v>
      </c>
      <c r="AY44" s="30">
        <v>0</v>
      </c>
      <c r="AZ44" s="30">
        <v>690.57</v>
      </c>
      <c r="BA44" s="30">
        <v>442.06</v>
      </c>
      <c r="BB44" s="30">
        <v>871.11</v>
      </c>
      <c r="BC44" s="30">
        <v>387.15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0.59</v>
      </c>
      <c r="BL44" s="30">
        <v>0</v>
      </c>
      <c r="BM44" s="30">
        <v>0.28000000000000003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</v>
      </c>
      <c r="BT44" s="30">
        <v>0</v>
      </c>
      <c r="BU44" s="30">
        <v>0</v>
      </c>
      <c r="BV44" s="30">
        <v>3.89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813.47</v>
      </c>
      <c r="CC44" s="29">
        <f>SUM($CC$37:$CC$43)</f>
        <v>114.66</v>
      </c>
      <c r="CD44" s="27">
        <f>$I$44/$I$49*100</f>
        <v>25.2870446231782</v>
      </c>
      <c r="CE44" s="27">
        <v>862.91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2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"200"</f>
        <v>200</v>
      </c>
      <c r="D46" s="25">
        <v>5.4</v>
      </c>
      <c r="E46" s="25">
        <v>0</v>
      </c>
      <c r="F46" s="25">
        <v>5</v>
      </c>
      <c r="G46" s="25">
        <v>0</v>
      </c>
      <c r="H46" s="25">
        <v>32.4</v>
      </c>
      <c r="I46" s="25">
        <v>180.11999999999998</v>
      </c>
      <c r="J46" s="26">
        <v>1.4</v>
      </c>
      <c r="K46" s="26">
        <v>0</v>
      </c>
      <c r="L46" s="26">
        <v>0</v>
      </c>
      <c r="M46" s="26">
        <v>0</v>
      </c>
      <c r="N46" s="26">
        <v>24.4</v>
      </c>
      <c r="O46" s="26">
        <v>0</v>
      </c>
      <c r="P46" s="26">
        <v>8</v>
      </c>
      <c r="Q46" s="26">
        <v>0</v>
      </c>
      <c r="R46" s="26">
        <v>0</v>
      </c>
      <c r="S46" s="26">
        <v>1.6</v>
      </c>
      <c r="T46" s="26">
        <v>1.4</v>
      </c>
      <c r="U46" s="26">
        <v>90</v>
      </c>
      <c r="V46" s="26">
        <v>246</v>
      </c>
      <c r="W46" s="26">
        <v>218</v>
      </c>
      <c r="X46" s="26">
        <v>26</v>
      </c>
      <c r="Y46" s="26">
        <v>170</v>
      </c>
      <c r="Z46" s="26">
        <v>0.2</v>
      </c>
      <c r="AA46" s="26">
        <v>0</v>
      </c>
      <c r="AB46" s="26">
        <v>0</v>
      </c>
      <c r="AC46" s="26">
        <v>0</v>
      </c>
      <c r="AD46" s="26">
        <v>0</v>
      </c>
      <c r="AE46" s="26">
        <v>0.06</v>
      </c>
      <c r="AF46" s="26">
        <v>0.26</v>
      </c>
      <c r="AG46" s="26">
        <v>0.2</v>
      </c>
      <c r="AH46" s="26">
        <v>1.8</v>
      </c>
      <c r="AI46" s="26">
        <v>3.2</v>
      </c>
      <c r="AJ46" s="26">
        <v>0</v>
      </c>
      <c r="AK46" s="26">
        <v>4360</v>
      </c>
      <c r="AL46" s="26">
        <v>4440</v>
      </c>
      <c r="AM46" s="26">
        <v>7640</v>
      </c>
      <c r="AN46" s="26">
        <v>6120</v>
      </c>
      <c r="AO46" s="26">
        <v>1360</v>
      </c>
      <c r="AP46" s="26">
        <v>4040</v>
      </c>
      <c r="AQ46" s="26">
        <v>1200</v>
      </c>
      <c r="AR46" s="26">
        <v>3440</v>
      </c>
      <c r="AS46" s="26">
        <v>3680</v>
      </c>
      <c r="AT46" s="26">
        <v>3960</v>
      </c>
      <c r="AU46" s="26">
        <v>8920</v>
      </c>
      <c r="AV46" s="26">
        <v>1840</v>
      </c>
      <c r="AW46" s="26">
        <v>2400</v>
      </c>
      <c r="AX46" s="26">
        <v>9520</v>
      </c>
      <c r="AY46" s="26">
        <v>0</v>
      </c>
      <c r="AZ46" s="26">
        <v>4240</v>
      </c>
      <c r="BA46" s="26">
        <v>4960</v>
      </c>
      <c r="BB46" s="26">
        <v>2680</v>
      </c>
      <c r="BC46" s="26">
        <v>1520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165.2</v>
      </c>
      <c r="CC46" s="25">
        <v>28.8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24</v>
      </c>
    </row>
    <row r="47" spans="1:96" s="19" customFormat="1">
      <c r="A47" s="19" t="str">
        <f>"16/1"</f>
        <v>16/1</v>
      </c>
      <c r="B47" s="20" t="s">
        <v>108</v>
      </c>
      <c r="C47" s="21" t="str">
        <f>"30"</f>
        <v>30</v>
      </c>
      <c r="D47" s="21">
        <v>9.6</v>
      </c>
      <c r="E47" s="21">
        <v>0</v>
      </c>
      <c r="F47" s="21">
        <v>9</v>
      </c>
      <c r="G47" s="21">
        <v>0</v>
      </c>
      <c r="H47" s="21">
        <v>18.3</v>
      </c>
      <c r="I47" s="21">
        <v>188.94</v>
      </c>
      <c r="J47" s="22">
        <v>0</v>
      </c>
      <c r="K47" s="22">
        <v>0</v>
      </c>
      <c r="L47" s="22">
        <v>0</v>
      </c>
      <c r="M47" s="22">
        <v>0</v>
      </c>
      <c r="N47" s="22">
        <v>18.3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6.86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5.72</v>
      </c>
    </row>
    <row r="48" spans="1:96" s="27" customFormat="1" ht="11.4">
      <c r="B48" s="28" t="s">
        <v>116</v>
      </c>
      <c r="C48" s="29"/>
      <c r="D48" s="29">
        <v>15</v>
      </c>
      <c r="E48" s="29">
        <v>0</v>
      </c>
      <c r="F48" s="29">
        <v>14</v>
      </c>
      <c r="G48" s="29">
        <v>0</v>
      </c>
      <c r="H48" s="29">
        <v>50.7</v>
      </c>
      <c r="I48" s="29">
        <v>369.06</v>
      </c>
      <c r="J48" s="30">
        <v>1.4</v>
      </c>
      <c r="K48" s="30">
        <v>0</v>
      </c>
      <c r="L48" s="30">
        <v>0</v>
      </c>
      <c r="M48" s="30">
        <v>0</v>
      </c>
      <c r="N48" s="30">
        <v>42.7</v>
      </c>
      <c r="O48" s="30">
        <v>0</v>
      </c>
      <c r="P48" s="30">
        <v>8</v>
      </c>
      <c r="Q48" s="30">
        <v>0</v>
      </c>
      <c r="R48" s="30">
        <v>0</v>
      </c>
      <c r="S48" s="30">
        <v>1.6</v>
      </c>
      <c r="T48" s="30">
        <v>1.4</v>
      </c>
      <c r="U48" s="30">
        <v>90</v>
      </c>
      <c r="V48" s="30">
        <v>246</v>
      </c>
      <c r="W48" s="30">
        <v>218</v>
      </c>
      <c r="X48" s="30">
        <v>26</v>
      </c>
      <c r="Y48" s="30">
        <v>170</v>
      </c>
      <c r="Z48" s="30">
        <v>0.2</v>
      </c>
      <c r="AA48" s="30">
        <v>0</v>
      </c>
      <c r="AB48" s="30">
        <v>0</v>
      </c>
      <c r="AC48" s="30">
        <v>0</v>
      </c>
      <c r="AD48" s="30">
        <v>0</v>
      </c>
      <c r="AE48" s="30">
        <v>0.06</v>
      </c>
      <c r="AF48" s="30">
        <v>0.26</v>
      </c>
      <c r="AG48" s="30">
        <v>0.2</v>
      </c>
      <c r="AH48" s="30">
        <v>1.8</v>
      </c>
      <c r="AI48" s="30">
        <v>3.2</v>
      </c>
      <c r="AJ48" s="30">
        <v>0</v>
      </c>
      <c r="AK48" s="30">
        <v>4360</v>
      </c>
      <c r="AL48" s="30">
        <v>4440</v>
      </c>
      <c r="AM48" s="30">
        <v>7640</v>
      </c>
      <c r="AN48" s="30">
        <v>6120</v>
      </c>
      <c r="AO48" s="30">
        <v>1360</v>
      </c>
      <c r="AP48" s="30">
        <v>4040</v>
      </c>
      <c r="AQ48" s="30">
        <v>1200</v>
      </c>
      <c r="AR48" s="30">
        <v>3440</v>
      </c>
      <c r="AS48" s="30">
        <v>3680</v>
      </c>
      <c r="AT48" s="30">
        <v>3960</v>
      </c>
      <c r="AU48" s="30">
        <v>8920</v>
      </c>
      <c r="AV48" s="30">
        <v>1840</v>
      </c>
      <c r="AW48" s="30">
        <v>2400</v>
      </c>
      <c r="AX48" s="30">
        <v>9520</v>
      </c>
      <c r="AY48" s="30">
        <v>0</v>
      </c>
      <c r="AZ48" s="30">
        <v>4240</v>
      </c>
      <c r="BA48" s="30">
        <v>4960</v>
      </c>
      <c r="BB48" s="30">
        <v>2680</v>
      </c>
      <c r="BC48" s="30">
        <v>1520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165.2</v>
      </c>
      <c r="CC48" s="29">
        <f>SUM($CC$45:$CC$47)</f>
        <v>35.660000000000004</v>
      </c>
      <c r="CD48" s="27">
        <f>$I$48/$I$49*100</f>
        <v>10.646903379914377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136.05000000000001</v>
      </c>
      <c r="E49" s="29">
        <v>70.33</v>
      </c>
      <c r="F49" s="29">
        <v>112.15</v>
      </c>
      <c r="G49" s="29">
        <v>19.829999999999998</v>
      </c>
      <c r="H49" s="29">
        <v>497.94</v>
      </c>
      <c r="I49" s="29">
        <v>3466.36</v>
      </c>
      <c r="J49" s="30">
        <v>33.69</v>
      </c>
      <c r="K49" s="30">
        <v>11.45</v>
      </c>
      <c r="L49" s="30">
        <v>0</v>
      </c>
      <c r="M49" s="30">
        <v>0</v>
      </c>
      <c r="N49" s="30">
        <v>214.18</v>
      </c>
      <c r="O49" s="30">
        <v>240.75</v>
      </c>
      <c r="P49" s="30">
        <v>43.01</v>
      </c>
      <c r="Q49" s="30">
        <v>0</v>
      </c>
      <c r="R49" s="30">
        <v>0</v>
      </c>
      <c r="S49" s="30">
        <v>8.61</v>
      </c>
      <c r="T49" s="30">
        <v>26.67</v>
      </c>
      <c r="U49" s="30">
        <v>4027.84</v>
      </c>
      <c r="V49" s="30">
        <v>3184.9</v>
      </c>
      <c r="W49" s="30">
        <v>1227.45</v>
      </c>
      <c r="X49" s="30">
        <v>324.85000000000002</v>
      </c>
      <c r="Y49" s="30">
        <v>1602.04</v>
      </c>
      <c r="Z49" s="30">
        <v>12.15</v>
      </c>
      <c r="AA49" s="30">
        <v>185.28</v>
      </c>
      <c r="AB49" s="30">
        <v>8991.9599999999991</v>
      </c>
      <c r="AC49" s="30">
        <v>1938.39</v>
      </c>
      <c r="AD49" s="30">
        <v>19.11</v>
      </c>
      <c r="AE49" s="30">
        <v>0.79</v>
      </c>
      <c r="AF49" s="30">
        <v>1.83</v>
      </c>
      <c r="AG49" s="30">
        <v>18.079999999999998</v>
      </c>
      <c r="AH49" s="30">
        <v>48.08</v>
      </c>
      <c r="AI49" s="30">
        <v>106.2</v>
      </c>
      <c r="AJ49" s="30">
        <v>0</v>
      </c>
      <c r="AK49" s="30">
        <v>13767.52</v>
      </c>
      <c r="AL49" s="30">
        <v>13666.06</v>
      </c>
      <c r="AM49" s="30">
        <v>23220.27</v>
      </c>
      <c r="AN49" s="30">
        <v>18770.3</v>
      </c>
      <c r="AO49" s="30">
        <v>4905.54</v>
      </c>
      <c r="AP49" s="30">
        <v>12069.47</v>
      </c>
      <c r="AQ49" s="30">
        <v>3263.37</v>
      </c>
      <c r="AR49" s="30">
        <v>11724.34</v>
      </c>
      <c r="AS49" s="30">
        <v>8853.61</v>
      </c>
      <c r="AT49" s="30">
        <v>9868.89</v>
      </c>
      <c r="AU49" s="30">
        <v>19930.419999999998</v>
      </c>
      <c r="AV49" s="30">
        <v>6020.26</v>
      </c>
      <c r="AW49" s="30">
        <v>6165.44</v>
      </c>
      <c r="AX49" s="30">
        <v>28212.58</v>
      </c>
      <c r="AY49" s="30">
        <v>1.05</v>
      </c>
      <c r="AZ49" s="30">
        <v>11442.28</v>
      </c>
      <c r="BA49" s="30">
        <v>11649.42</v>
      </c>
      <c r="BB49" s="30">
        <v>9280.7199999999993</v>
      </c>
      <c r="BC49" s="30">
        <v>4249.76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0.49</v>
      </c>
      <c r="BJ49" s="30">
        <v>0</v>
      </c>
      <c r="BK49" s="30">
        <v>2.72</v>
      </c>
      <c r="BL49" s="30">
        <v>0</v>
      </c>
      <c r="BM49" s="30">
        <v>1.07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6.38</v>
      </c>
      <c r="BT49" s="30">
        <v>0</v>
      </c>
      <c r="BU49" s="30">
        <v>0</v>
      </c>
      <c r="BV49" s="30">
        <v>10.050000000000001</v>
      </c>
      <c r="BW49" s="30">
        <v>0.11</v>
      </c>
      <c r="BX49" s="30">
        <v>0.04</v>
      </c>
      <c r="BY49" s="30">
        <v>0</v>
      </c>
      <c r="BZ49" s="30">
        <v>0</v>
      </c>
      <c r="CA49" s="30">
        <v>0</v>
      </c>
      <c r="CB49" s="30">
        <v>2713.04</v>
      </c>
      <c r="CC49" s="29">
        <v>430.00000000000006</v>
      </c>
      <c r="CE49" s="27">
        <v>1683.94</v>
      </c>
      <c r="CG49" s="27">
        <v>264.66000000000003</v>
      </c>
      <c r="CH49" s="27">
        <v>158.19</v>
      </c>
      <c r="CI49" s="27">
        <v>211.42</v>
      </c>
      <c r="CJ49" s="27">
        <v>14683.44</v>
      </c>
      <c r="CK49" s="27">
        <v>6632.91</v>
      </c>
      <c r="CL49" s="27">
        <v>10658.17</v>
      </c>
      <c r="CM49" s="27">
        <v>319.45999999999998</v>
      </c>
      <c r="CN49" s="27">
        <v>196.66</v>
      </c>
      <c r="CO49" s="27">
        <v>258.25</v>
      </c>
      <c r="CP49" s="27">
        <v>51.5</v>
      </c>
      <c r="CQ49" s="27">
        <v>6.04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30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>
      <c r="A54" s="86" t="s">
        <v>152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28.8</v>
      </c>
      <c r="G23" s="42">
        <v>180.11999999999998</v>
      </c>
      <c r="H23" s="42">
        <v>5.4</v>
      </c>
      <c r="I23" s="42">
        <v>5</v>
      </c>
      <c r="J23" s="44">
        <v>32.4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6.86</v>
      </c>
      <c r="G24" s="48">
        <v>188.94</v>
      </c>
      <c r="H24" s="48">
        <v>9.6</v>
      </c>
      <c r="I24" s="48">
        <v>9</v>
      </c>
      <c r="J24" s="50">
        <v>18.3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45685.321608796294</v>
      </c>
      <c r="C1">
        <f>YEAR(Дата_Сост)</f>
        <v>2025</v>
      </c>
      <c r="D1">
        <f>MONTH(Дата_Сост)</f>
        <v>1</v>
      </c>
      <c r="E1">
        <f>DAY(Дата_Сост)</f>
        <v>28</v>
      </c>
    </row>
    <row r="2" spans="1:5">
      <c r="A2" t="s">
        <v>82</v>
      </c>
      <c r="B2" s="2">
        <v>45678.362326388888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2025-01-21T03:55:55Z</dcterms:modified>
</cp:coreProperties>
</file>