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<sst xmlns="http://schemas.openxmlformats.org/spreadsheetml/2006/main" count="184" uniqueCount="154">
  <si>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</si>
  <si>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</si>
  <si>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</si>
  <si>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</si>
  <si>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</si>
  <si>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</si>
  <si>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</si>
  <si>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</si>
  <si>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</si>
  <si>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</si>
  <si>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</si>
  <si>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</si>
  <si>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</si>
  <si>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</si>
  <si>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</si>
  <si>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</si>
  <si>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</si>
  <si>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</si>
  <si>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</si>
  <si>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</si>
  <si>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</si>
  <si>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</si>
  <si>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</si>
  <si>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</si>
  <si>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</si>
  <si>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</si>
  <si>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</si>
  <si>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</si>
  <si>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</si>
  <si>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</si>
  <si>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</si>
  <si>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</si>
  <si>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</si>
  <si>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</si>
  <si>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</si>
  <si>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</si>
  <si>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</si>
  <si>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</si>
  <si>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</si>
  <si>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</si>
  <si>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</si>
  <si>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</si>
  <si>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</si>
  <si>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</si>
  <si>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</si>
  <si>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</si>
  <si>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</si>
  <si>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</si>
  <si>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</si>
  <si>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</si>
  <si>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</si>
  <si>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</si>
  <si>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</si>
  <si>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</si>
  <si>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</si>
  <si>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</si>
  <si>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</si>
  <si>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</si>
  <si>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</si>
  <si>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</si>
  <si>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</si>
  <si>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</si>
  <si>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</si>
  <si>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</si>
  <si>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</si>
  <si>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</si>
  <si>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</si>
  <si>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</si>
  <si>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</si>
  <si>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</si>
  <si>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</si>
  <si>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</si>
  <si>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</si>
  <si>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</si>
  <si>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</si>
  <si>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</si>
  <si>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</si>
  <si>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</si>
  <si>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</si>
  <si>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</si>
  <si>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</si>
  <si>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</si>
  <si>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</si>
  <si>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</si>
  <si>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</si>
  <si>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</si>
  <si>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</si>
  <si>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</si>
  <si>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</si>
  <si>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</si>
  <si>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</si>
  <si>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</si>
  <si>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</si>
  <si>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</si>
  <si>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</si>
  <si>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</si>
  <si>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</si>
  <si>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</si>
  <si>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</si>
  <si>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</si>
  <si>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</si>
  <si>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</si>
  <si>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</si>
  <si>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</si>
  <si>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</si>
  <si>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</si>
  <si>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</si>
  <si>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</si>
  <si>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</si>
  <si>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</si>
  <si>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</si>
  <si>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</si>
  <si>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</si>
  <si>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</si>
  <si>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</si>
  <si>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</si>
  <si>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</si>
  <si>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</si>
  <si>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</si>
  <si>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</si>
  <si>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</si>
  <si>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</si>
  <si>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</si>
  <si>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</si>
  <si>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</si>
  <si>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</si>
  <si>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</si>
  <si>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</si>
  <si>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</si>
  <si>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</si>
  <si>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</si>
  <si>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</si>
  <si>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</si>
  <si>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</si>
  <si>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</si>
  <si>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</si>
  <si>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</si>
  <si>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</si>
  <si>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</si>
  <si>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</si>
  <si>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</si>
  <si>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</si>
  <si>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</si>
  <si>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</si>
  <si>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</si>
  <si>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</si>
  <si>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</si>
  <si>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</si>
  <si>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</si>
  <si>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</si>
  <si>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</si>
  <si>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</si>
  <si>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7 до 11 лет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</si>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</sst>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февраля 2025 г."</f>
        <v>13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22.06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13.37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28.6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18.48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1.07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0.65</v>
      </c>
    </row>
    <row r="15" spans="1:96" s="27" customFormat="1" ht="11.4">
      <c r="B15" s="28" t="s">
        <v>97</v>
      </c>
      <c r="C15" s="29"/>
      <c r="D15" s="29">
        <v>15.59</v>
      </c>
      <c r="E15" s="29">
        <v>5.81</v>
      </c>
      <c r="F15" s="29">
        <v>16.02</v>
      </c>
      <c r="G15" s="29">
        <v>3.6</v>
      </c>
      <c r="H15" s="29">
        <v>74.180000000000007</v>
      </c>
      <c r="I15" s="29">
        <v>500.66</v>
      </c>
      <c r="J15" s="30">
        <v>9.4</v>
      </c>
      <c r="K15" s="30">
        <v>0.22</v>
      </c>
      <c r="L15" s="30">
        <v>0</v>
      </c>
      <c r="M15" s="30">
        <v>0</v>
      </c>
      <c r="N15" s="30">
        <v>15.15</v>
      </c>
      <c r="O15" s="30">
        <v>55.71</v>
      </c>
      <c r="P15" s="30">
        <v>3.31</v>
      </c>
      <c r="Q15" s="30">
        <v>0</v>
      </c>
      <c r="R15" s="30">
        <v>0</v>
      </c>
      <c r="S15" s="30">
        <v>0.5</v>
      </c>
      <c r="T15" s="30">
        <v>4.1500000000000004</v>
      </c>
      <c r="U15" s="30">
        <v>633.95000000000005</v>
      </c>
      <c r="V15" s="30">
        <v>274.08</v>
      </c>
      <c r="W15" s="30">
        <v>244.04</v>
      </c>
      <c r="X15" s="30">
        <v>68.38</v>
      </c>
      <c r="Y15" s="30">
        <v>275.49</v>
      </c>
      <c r="Z15" s="30">
        <v>2.19</v>
      </c>
      <c r="AA15" s="30">
        <v>80.599999999999994</v>
      </c>
      <c r="AB15" s="30">
        <v>52.83</v>
      </c>
      <c r="AC15" s="30">
        <v>105.8</v>
      </c>
      <c r="AD15" s="30">
        <v>1.43</v>
      </c>
      <c r="AE15" s="30">
        <v>0.2</v>
      </c>
      <c r="AF15" s="30">
        <v>0.19</v>
      </c>
      <c r="AG15" s="30">
        <v>0.9</v>
      </c>
      <c r="AH15" s="30">
        <v>4.43</v>
      </c>
      <c r="AI15" s="30">
        <v>0.45</v>
      </c>
      <c r="AJ15" s="30">
        <v>0</v>
      </c>
      <c r="AK15" s="30">
        <v>838.08</v>
      </c>
      <c r="AL15" s="30">
        <v>686.53</v>
      </c>
      <c r="AM15" s="30">
        <v>1148.69</v>
      </c>
      <c r="AN15" s="30">
        <v>683.82</v>
      </c>
      <c r="AO15" s="30">
        <v>263.83</v>
      </c>
      <c r="AP15" s="30">
        <v>537.87</v>
      </c>
      <c r="AQ15" s="30">
        <v>264.24</v>
      </c>
      <c r="AR15" s="30">
        <v>784.29</v>
      </c>
      <c r="AS15" s="30">
        <v>448.21</v>
      </c>
      <c r="AT15" s="30">
        <v>623.5</v>
      </c>
      <c r="AU15" s="30">
        <v>735.24</v>
      </c>
      <c r="AV15" s="30">
        <v>422.36</v>
      </c>
      <c r="AW15" s="30">
        <v>608.79999999999995</v>
      </c>
      <c r="AX15" s="30">
        <v>3063.62</v>
      </c>
      <c r="AY15" s="30">
        <v>0</v>
      </c>
      <c r="AZ15" s="30">
        <v>1121</v>
      </c>
      <c r="BA15" s="30">
        <v>599.07000000000005</v>
      </c>
      <c r="BB15" s="30">
        <v>653.29999999999995</v>
      </c>
      <c r="BC15" s="30">
        <v>274.48</v>
      </c>
      <c r="BD15" s="30">
        <v>0.24</v>
      </c>
      <c r="BE15" s="30">
        <v>0.12</v>
      </c>
      <c r="BF15" s="30">
        <v>0.11</v>
      </c>
      <c r="BG15" s="30">
        <v>0.3</v>
      </c>
      <c r="BH15" s="30">
        <v>0.31</v>
      </c>
      <c r="BI15" s="30">
        <v>1.05</v>
      </c>
      <c r="BJ15" s="30">
        <v>0.04</v>
      </c>
      <c r="BK15" s="30">
        <v>3.37</v>
      </c>
      <c r="BL15" s="30">
        <v>0.03</v>
      </c>
      <c r="BM15" s="30">
        <v>1.1399999999999999</v>
      </c>
      <c r="BN15" s="30">
        <v>0.03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3.64</v>
      </c>
      <c r="BT15" s="30">
        <v>0</v>
      </c>
      <c r="BU15" s="30">
        <v>0</v>
      </c>
      <c r="BV15" s="30">
        <v>1.43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413.02</v>
      </c>
      <c r="CC15" s="29">
        <f>SUM($CC$10:$CC$14)</f>
        <v>54.269999999999996</v>
      </c>
      <c r="CD15" s="27">
        <f>$I$15/$I$49*100</f>
        <v>15.932509753753523</v>
      </c>
      <c r="CE15" s="27">
        <v>89.4</v>
      </c>
      <c r="CG15" s="27">
        <v>43.98</v>
      </c>
      <c r="CH15" s="27">
        <v>19.87</v>
      </c>
      <c r="CI15" s="27">
        <v>31.93</v>
      </c>
      <c r="CJ15" s="27">
        <v>3918.44</v>
      </c>
      <c r="CK15" s="27">
        <v>1907.68</v>
      </c>
      <c r="CL15" s="27">
        <v>2913.06</v>
      </c>
      <c r="CM15" s="27">
        <v>55.98</v>
      </c>
      <c r="CN15" s="27">
        <v>34.39</v>
      </c>
      <c r="CO15" s="27">
        <v>45.18</v>
      </c>
      <c r="CP15" s="27">
        <v>10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99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9.69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5.87</v>
      </c>
    </row>
    <row r="18" spans="1:96" s="23" customFormat="1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17.149999999999999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10.98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"9/8"</f>
        <v>9/8</v>
      </c>
      <c r="B20" s="24" t="s">
        <v>102</v>
      </c>
      <c r="C20" s="25" t="str">
        <f>"90"</f>
        <v>90</v>
      </c>
      <c r="D20" s="25">
        <v>11.47</v>
      </c>
      <c r="E20" s="25">
        <v>10.61</v>
      </c>
      <c r="F20" s="25">
        <v>12.79</v>
      </c>
      <c r="G20" s="25">
        <v>5.73</v>
      </c>
      <c r="H20" s="25">
        <v>2.62</v>
      </c>
      <c r="I20" s="25">
        <v>171.934960875</v>
      </c>
      <c r="J20" s="26">
        <v>5.16</v>
      </c>
      <c r="K20" s="26">
        <v>3.96</v>
      </c>
      <c r="L20" s="26">
        <v>0</v>
      </c>
      <c r="M20" s="26">
        <v>0</v>
      </c>
      <c r="N20" s="26">
        <v>0.91</v>
      </c>
      <c r="O20" s="26">
        <v>1.62</v>
      </c>
      <c r="P20" s="26">
        <v>0.08</v>
      </c>
      <c r="Q20" s="26">
        <v>0</v>
      </c>
      <c r="R20" s="26">
        <v>0</v>
      </c>
      <c r="S20" s="26">
        <v>0.21</v>
      </c>
      <c r="T20" s="26">
        <v>1.58</v>
      </c>
      <c r="U20" s="26">
        <v>264.99</v>
      </c>
      <c r="V20" s="26">
        <v>192.64</v>
      </c>
      <c r="W20" s="26">
        <v>27.17</v>
      </c>
      <c r="X20" s="26">
        <v>13.04</v>
      </c>
      <c r="Y20" s="26">
        <v>201.88</v>
      </c>
      <c r="Z20" s="26">
        <v>4.17</v>
      </c>
      <c r="AA20" s="26">
        <v>4357.57</v>
      </c>
      <c r="AB20" s="26">
        <v>541.62</v>
      </c>
      <c r="AC20" s="26">
        <v>5248.36</v>
      </c>
      <c r="AD20" s="26">
        <v>3.34</v>
      </c>
      <c r="AE20" s="26">
        <v>0.14000000000000001</v>
      </c>
      <c r="AF20" s="26">
        <v>1.1100000000000001</v>
      </c>
      <c r="AG20" s="26">
        <v>4.8</v>
      </c>
      <c r="AH20" s="26">
        <v>8.33</v>
      </c>
      <c r="AI20" s="26">
        <v>6.18</v>
      </c>
      <c r="AJ20" s="26">
        <v>0</v>
      </c>
      <c r="AK20" s="26">
        <v>992.09</v>
      </c>
      <c r="AL20" s="26">
        <v>741.96</v>
      </c>
      <c r="AM20" s="26">
        <v>1351.75</v>
      </c>
      <c r="AN20" s="26">
        <v>1246.29</v>
      </c>
      <c r="AO20" s="26">
        <v>383.73</v>
      </c>
      <c r="AP20" s="26">
        <v>689.95</v>
      </c>
      <c r="AQ20" s="26">
        <v>197.55</v>
      </c>
      <c r="AR20" s="26">
        <v>749.73</v>
      </c>
      <c r="AS20" s="26">
        <v>278.86</v>
      </c>
      <c r="AT20" s="26">
        <v>263.85000000000002</v>
      </c>
      <c r="AU20" s="26">
        <v>455.63</v>
      </c>
      <c r="AV20" s="26">
        <v>433.43</v>
      </c>
      <c r="AW20" s="26">
        <v>239.9</v>
      </c>
      <c r="AX20" s="26">
        <v>851.43</v>
      </c>
      <c r="AY20" s="26">
        <v>0</v>
      </c>
      <c r="AZ20" s="26">
        <v>225.22</v>
      </c>
      <c r="BA20" s="26">
        <v>219.74</v>
      </c>
      <c r="BB20" s="26">
        <v>170.7</v>
      </c>
      <c r="BC20" s="26">
        <v>74.31</v>
      </c>
      <c r="BD20" s="26">
        <v>0.06</v>
      </c>
      <c r="BE20" s="26">
        <v>0.03</v>
      </c>
      <c r="BF20" s="26">
        <v>0.01</v>
      </c>
      <c r="BG20" s="26">
        <v>0.03</v>
      </c>
      <c r="BH20" s="26">
        <v>0.04</v>
      </c>
      <c r="BI20" s="26">
        <v>0.17</v>
      </c>
      <c r="BJ20" s="26">
        <v>0</v>
      </c>
      <c r="BK20" s="26">
        <v>0.85</v>
      </c>
      <c r="BL20" s="26">
        <v>0</v>
      </c>
      <c r="BM20" s="26">
        <v>0.38</v>
      </c>
      <c r="BN20" s="26">
        <v>0.02</v>
      </c>
      <c r="BO20" s="26">
        <v>0.04</v>
      </c>
      <c r="BP20" s="26">
        <v>0</v>
      </c>
      <c r="BQ20" s="26">
        <v>0.03</v>
      </c>
      <c r="BR20" s="26">
        <v>0.05</v>
      </c>
      <c r="BS20" s="26">
        <v>1.75</v>
      </c>
      <c r="BT20" s="26">
        <v>0</v>
      </c>
      <c r="BU20" s="26">
        <v>0</v>
      </c>
      <c r="BV20" s="26">
        <v>3.4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92.26</v>
      </c>
      <c r="CC20" s="25">
        <v>50.23</v>
      </c>
      <c r="CE20" s="23">
        <v>4447.84</v>
      </c>
      <c r="CG20" s="23">
        <v>27.67</v>
      </c>
      <c r="CH20" s="23">
        <v>16.91</v>
      </c>
      <c r="CI20" s="23">
        <v>22.29</v>
      </c>
      <c r="CJ20" s="23">
        <v>2193.4</v>
      </c>
      <c r="CK20" s="23">
        <v>1358.82</v>
      </c>
      <c r="CL20" s="23">
        <v>1776.11</v>
      </c>
      <c r="CM20" s="23">
        <v>26.73</v>
      </c>
      <c r="CN20" s="23">
        <v>23.52</v>
      </c>
      <c r="CO20" s="23">
        <v>25.15</v>
      </c>
      <c r="CP20" s="23">
        <v>0</v>
      </c>
      <c r="CQ20" s="23">
        <v>0.53</v>
      </c>
      <c r="CR20" s="23">
        <v>30.44</v>
      </c>
    </row>
    <row r="21" spans="1:96" s="23" customFormat="1">
      <c r="A21" s="23" t="str">
        <f>"2"</f>
        <v>2</v>
      </c>
      <c r="B21" s="24" t="s">
        <v>95</v>
      </c>
      <c r="C21" s="25" t="str">
        <f>"32,8"</f>
        <v>32,8</v>
      </c>
      <c r="D21" s="25">
        <v>2.17</v>
      </c>
      <c r="E21" s="25">
        <v>0</v>
      </c>
      <c r="F21" s="25">
        <v>0.22</v>
      </c>
      <c r="G21" s="25">
        <v>0.22</v>
      </c>
      <c r="H21" s="25">
        <v>15.38</v>
      </c>
      <c r="I21" s="25">
        <v>73.439527999999996</v>
      </c>
      <c r="J21" s="26">
        <v>0</v>
      </c>
      <c r="K21" s="26">
        <v>0</v>
      </c>
      <c r="L21" s="26">
        <v>0</v>
      </c>
      <c r="M21" s="26">
        <v>0</v>
      </c>
      <c r="N21" s="26">
        <v>0.36</v>
      </c>
      <c r="O21" s="26">
        <v>14.96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0.59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104.73</v>
      </c>
      <c r="AL21" s="26">
        <v>109.01</v>
      </c>
      <c r="AM21" s="26">
        <v>166.94</v>
      </c>
      <c r="AN21" s="26">
        <v>55.36</v>
      </c>
      <c r="AO21" s="26">
        <v>32.82</v>
      </c>
      <c r="AP21" s="26">
        <v>65.63</v>
      </c>
      <c r="AQ21" s="26">
        <v>24.83</v>
      </c>
      <c r="AR21" s="26">
        <v>118.71</v>
      </c>
      <c r="AS21" s="26">
        <v>73.62</v>
      </c>
      <c r="AT21" s="26">
        <v>102.73</v>
      </c>
      <c r="AU21" s="26">
        <v>84.75</v>
      </c>
      <c r="AV21" s="26">
        <v>44.52</v>
      </c>
      <c r="AW21" s="26">
        <v>78.760000000000005</v>
      </c>
      <c r="AX21" s="26">
        <v>658.61</v>
      </c>
      <c r="AY21" s="26">
        <v>0</v>
      </c>
      <c r="AZ21" s="26">
        <v>214.59</v>
      </c>
      <c r="BA21" s="26">
        <v>93.31</v>
      </c>
      <c r="BB21" s="26">
        <v>61.92</v>
      </c>
      <c r="BC21" s="26">
        <v>49.08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12.82</v>
      </c>
      <c r="CC21" s="25">
        <v>2.08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1.73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1.96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1.64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4.75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2.88</v>
      </c>
    </row>
    <row r="24" spans="1:96" s="27" customFormat="1" ht="11.4">
      <c r="B24" s="28" t="s">
        <v>105</v>
      </c>
      <c r="C24" s="29"/>
      <c r="D24" s="29">
        <v>24.97</v>
      </c>
      <c r="E24" s="29">
        <v>10.64</v>
      </c>
      <c r="F24" s="29">
        <v>24.75</v>
      </c>
      <c r="G24" s="29">
        <v>15.91</v>
      </c>
      <c r="H24" s="29">
        <v>104.79</v>
      </c>
      <c r="I24" s="29">
        <v>726.09</v>
      </c>
      <c r="J24" s="30">
        <v>8.61</v>
      </c>
      <c r="K24" s="30">
        <v>9.57</v>
      </c>
      <c r="L24" s="30">
        <v>0</v>
      </c>
      <c r="M24" s="30">
        <v>0</v>
      </c>
      <c r="N24" s="30">
        <v>25.02</v>
      </c>
      <c r="O24" s="30">
        <v>68.959999999999994</v>
      </c>
      <c r="P24" s="30">
        <v>10.81</v>
      </c>
      <c r="Q24" s="30">
        <v>0</v>
      </c>
      <c r="R24" s="30">
        <v>0</v>
      </c>
      <c r="S24" s="30">
        <v>1.33</v>
      </c>
      <c r="T24" s="30">
        <v>8.27</v>
      </c>
      <c r="U24" s="30">
        <v>1415.51</v>
      </c>
      <c r="V24" s="30">
        <v>1188.43</v>
      </c>
      <c r="W24" s="30">
        <v>120.84</v>
      </c>
      <c r="X24" s="30">
        <v>87.35</v>
      </c>
      <c r="Y24" s="30">
        <v>400.32</v>
      </c>
      <c r="Z24" s="30">
        <v>8.2200000000000006</v>
      </c>
      <c r="AA24" s="30">
        <v>4368.97</v>
      </c>
      <c r="AB24" s="30">
        <v>2446.08</v>
      </c>
      <c r="AC24" s="30">
        <v>5649.54</v>
      </c>
      <c r="AD24" s="30">
        <v>9.74</v>
      </c>
      <c r="AE24" s="30">
        <v>0.35</v>
      </c>
      <c r="AF24" s="30">
        <v>1.26</v>
      </c>
      <c r="AG24" s="30">
        <v>7</v>
      </c>
      <c r="AH24" s="30">
        <v>13.08</v>
      </c>
      <c r="AI24" s="30">
        <v>14.24</v>
      </c>
      <c r="AJ24" s="30">
        <v>0</v>
      </c>
      <c r="AK24" s="30">
        <v>1519.94</v>
      </c>
      <c r="AL24" s="30">
        <v>1230.98</v>
      </c>
      <c r="AM24" s="30">
        <v>2185.29</v>
      </c>
      <c r="AN24" s="30">
        <v>1644.87</v>
      </c>
      <c r="AO24" s="30">
        <v>558.87</v>
      </c>
      <c r="AP24" s="30">
        <v>1057.93</v>
      </c>
      <c r="AQ24" s="30">
        <v>326.79000000000002</v>
      </c>
      <c r="AR24" s="30">
        <v>1318.53</v>
      </c>
      <c r="AS24" s="30">
        <v>713.11</v>
      </c>
      <c r="AT24" s="30">
        <v>824.95</v>
      </c>
      <c r="AU24" s="30">
        <v>1131.26</v>
      </c>
      <c r="AV24" s="30">
        <v>661.19</v>
      </c>
      <c r="AW24" s="30">
        <v>672.38</v>
      </c>
      <c r="AX24" s="30">
        <v>3975.92</v>
      </c>
      <c r="AY24" s="30">
        <v>0</v>
      </c>
      <c r="AZ24" s="30">
        <v>1177.8399999999999</v>
      </c>
      <c r="BA24" s="30">
        <v>738.54</v>
      </c>
      <c r="BB24" s="30">
        <v>483.67</v>
      </c>
      <c r="BC24" s="30">
        <v>292.02</v>
      </c>
      <c r="BD24" s="30">
        <v>0.15</v>
      </c>
      <c r="BE24" s="30">
        <v>7.0000000000000007E-2</v>
      </c>
      <c r="BF24" s="30">
        <v>0.04</v>
      </c>
      <c r="BG24" s="30">
        <v>0.08</v>
      </c>
      <c r="BH24" s="30">
        <v>0.09</v>
      </c>
      <c r="BI24" s="30">
        <v>0.44</v>
      </c>
      <c r="BJ24" s="30">
        <v>0</v>
      </c>
      <c r="BK24" s="30">
        <v>2.25</v>
      </c>
      <c r="BL24" s="30">
        <v>0</v>
      </c>
      <c r="BM24" s="30">
        <v>0.94</v>
      </c>
      <c r="BN24" s="30">
        <v>0.05</v>
      </c>
      <c r="BO24" s="30">
        <v>0.09</v>
      </c>
      <c r="BP24" s="30">
        <v>0</v>
      </c>
      <c r="BQ24" s="30">
        <v>0.08</v>
      </c>
      <c r="BR24" s="30">
        <v>0.14000000000000001</v>
      </c>
      <c r="BS24" s="30">
        <v>4.29</v>
      </c>
      <c r="BT24" s="30">
        <v>0</v>
      </c>
      <c r="BU24" s="30">
        <v>0</v>
      </c>
      <c r="BV24" s="30">
        <v>8.98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627.15</v>
      </c>
      <c r="CC24" s="29">
        <f>SUM($CC$16:$CC$23)</f>
        <v>96.109999999999985</v>
      </c>
      <c r="CD24" s="27">
        <f>$I$24/$I$49*100</f>
        <v>23.106371603688924</v>
      </c>
      <c r="CE24" s="27">
        <v>4776.6499999999996</v>
      </c>
      <c r="CG24" s="27">
        <v>132.21</v>
      </c>
      <c r="CH24" s="27">
        <v>77.87</v>
      </c>
      <c r="CI24" s="27">
        <v>105.04</v>
      </c>
      <c r="CJ24" s="27">
        <v>5898.83</v>
      </c>
      <c r="CK24" s="27">
        <v>3080.89</v>
      </c>
      <c r="CL24" s="27">
        <v>4489.8599999999997</v>
      </c>
      <c r="CM24" s="27">
        <v>105.62</v>
      </c>
      <c r="CN24" s="27">
        <v>71.88</v>
      </c>
      <c r="CO24" s="27">
        <v>88.78</v>
      </c>
      <c r="CP24" s="27">
        <v>5.72</v>
      </c>
      <c r="CQ24" s="27">
        <v>2.6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 ht="24">
      <c r="A26" s="23" t="str">
        <f>"11/1"</f>
        <v>11/1</v>
      </c>
      <c r="B26" s="24" t="s">
        <v>107</v>
      </c>
      <c r="C26" s="25" t="str">
        <f>"200"</f>
        <v>200</v>
      </c>
      <c r="D26" s="25">
        <v>5.8</v>
      </c>
      <c r="E26" s="25">
        <v>5.8</v>
      </c>
      <c r="F26" s="25">
        <v>5</v>
      </c>
      <c r="G26" s="25">
        <v>0</v>
      </c>
      <c r="H26" s="25">
        <v>9.6</v>
      </c>
      <c r="I26" s="25">
        <v>105.28</v>
      </c>
      <c r="J26" s="26">
        <v>3.4</v>
      </c>
      <c r="K26" s="26">
        <v>0</v>
      </c>
      <c r="L26" s="26">
        <v>0</v>
      </c>
      <c r="M26" s="26">
        <v>0</v>
      </c>
      <c r="N26" s="26">
        <v>9.6</v>
      </c>
      <c r="O26" s="26">
        <v>0</v>
      </c>
      <c r="P26" s="26">
        <v>0</v>
      </c>
      <c r="Q26" s="26">
        <v>0</v>
      </c>
      <c r="R26" s="26">
        <v>0</v>
      </c>
      <c r="S26" s="26">
        <v>0.2</v>
      </c>
      <c r="T26" s="26">
        <v>1.4</v>
      </c>
      <c r="U26" s="26">
        <v>100</v>
      </c>
      <c r="V26" s="26">
        <v>292</v>
      </c>
      <c r="W26" s="26">
        <v>240</v>
      </c>
      <c r="X26" s="26">
        <v>28</v>
      </c>
      <c r="Y26" s="26">
        <v>180</v>
      </c>
      <c r="Z26" s="26">
        <v>0.2</v>
      </c>
      <c r="AA26" s="26">
        <v>40</v>
      </c>
      <c r="AB26" s="26">
        <v>20</v>
      </c>
      <c r="AC26" s="26">
        <v>44</v>
      </c>
      <c r="AD26" s="26">
        <v>0</v>
      </c>
      <c r="AE26" s="26">
        <v>0.08</v>
      </c>
      <c r="AF26" s="26">
        <v>0.3</v>
      </c>
      <c r="AG26" s="26">
        <v>0.2</v>
      </c>
      <c r="AH26" s="26">
        <v>1.6</v>
      </c>
      <c r="AI26" s="26">
        <v>2.6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178</v>
      </c>
      <c r="CC26" s="25">
        <v>44.4</v>
      </c>
      <c r="CE26" s="23">
        <v>43.33</v>
      </c>
      <c r="CG26" s="23">
        <v>18</v>
      </c>
      <c r="CH26" s="23">
        <v>4</v>
      </c>
      <c r="CI26" s="23">
        <v>11</v>
      </c>
      <c r="CJ26" s="23">
        <v>1150</v>
      </c>
      <c r="CK26" s="23">
        <v>420</v>
      </c>
      <c r="CL26" s="23">
        <v>785</v>
      </c>
      <c r="CM26" s="23">
        <v>26</v>
      </c>
      <c r="CN26" s="23">
        <v>6</v>
      </c>
      <c r="CO26" s="23">
        <v>16</v>
      </c>
      <c r="CP26" s="23">
        <v>0</v>
      </c>
      <c r="CQ26" s="23">
        <v>0</v>
      </c>
      <c r="CR26" s="23">
        <v>37</v>
      </c>
    </row>
    <row r="27" spans="1:96" s="19" customFormat="1">
      <c r="A27" s="19" t="str">
        <f>"11/3"</f>
        <v>11/3</v>
      </c>
      <c r="B27" s="20" t="s">
        <v>108</v>
      </c>
      <c r="C27" s="21" t="str">
        <f>"30"</f>
        <v>30</v>
      </c>
      <c r="D27" s="21">
        <v>4.2</v>
      </c>
      <c r="E27" s="21">
        <v>0</v>
      </c>
      <c r="F27" s="21">
        <v>4.05</v>
      </c>
      <c r="G27" s="21">
        <v>0</v>
      </c>
      <c r="H27" s="21">
        <v>27.51</v>
      </c>
      <c r="I27" s="21">
        <v>161.56799999999998</v>
      </c>
      <c r="J27" s="22">
        <v>0.63</v>
      </c>
      <c r="K27" s="22">
        <v>0</v>
      </c>
      <c r="L27" s="22">
        <v>0</v>
      </c>
      <c r="M27" s="22">
        <v>0</v>
      </c>
      <c r="N27" s="22">
        <v>11.58</v>
      </c>
      <c r="O27" s="22">
        <v>15.24</v>
      </c>
      <c r="P27" s="22">
        <v>0.69</v>
      </c>
      <c r="Q27" s="22">
        <v>0</v>
      </c>
      <c r="R27" s="22">
        <v>0</v>
      </c>
      <c r="S27" s="22">
        <v>0.15</v>
      </c>
      <c r="T27" s="22">
        <v>0.3</v>
      </c>
      <c r="U27" s="22">
        <v>99</v>
      </c>
      <c r="V27" s="22">
        <v>33</v>
      </c>
      <c r="W27" s="22">
        <v>8.6999999999999993</v>
      </c>
      <c r="X27" s="22">
        <v>6</v>
      </c>
      <c r="Y27" s="22">
        <v>27</v>
      </c>
      <c r="Z27" s="22">
        <v>0.63</v>
      </c>
      <c r="AA27" s="22">
        <v>3</v>
      </c>
      <c r="AB27" s="22">
        <v>2.4</v>
      </c>
      <c r="AC27" s="22">
        <v>3.3</v>
      </c>
      <c r="AD27" s="22">
        <v>1.05</v>
      </c>
      <c r="AE27" s="22">
        <v>0.02</v>
      </c>
      <c r="AF27" s="22">
        <v>0.02</v>
      </c>
      <c r="AG27" s="22">
        <v>0.21</v>
      </c>
      <c r="AH27" s="22">
        <v>0.56999999999999995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1.35</v>
      </c>
      <c r="CC27" s="21">
        <v>5.22</v>
      </c>
      <c r="CE27" s="19">
        <v>3.4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4.3499999999999996</v>
      </c>
    </row>
    <row r="28" spans="1:96" s="27" customFormat="1" ht="11.4">
      <c r="B28" s="28" t="s">
        <v>109</v>
      </c>
      <c r="C28" s="29"/>
      <c r="D28" s="29">
        <v>10</v>
      </c>
      <c r="E28" s="29">
        <v>5.8</v>
      </c>
      <c r="F28" s="29">
        <v>9.0500000000000007</v>
      </c>
      <c r="G28" s="29">
        <v>0</v>
      </c>
      <c r="H28" s="29">
        <v>37.11</v>
      </c>
      <c r="I28" s="29">
        <v>266.85000000000002</v>
      </c>
      <c r="J28" s="30">
        <v>4.03</v>
      </c>
      <c r="K28" s="30">
        <v>0</v>
      </c>
      <c r="L28" s="30">
        <v>0</v>
      </c>
      <c r="M28" s="30">
        <v>0</v>
      </c>
      <c r="N28" s="30">
        <v>21.18</v>
      </c>
      <c r="O28" s="30">
        <v>15.24</v>
      </c>
      <c r="P28" s="30">
        <v>0.69</v>
      </c>
      <c r="Q28" s="30">
        <v>0</v>
      </c>
      <c r="R28" s="30">
        <v>0</v>
      </c>
      <c r="S28" s="30">
        <v>0.35</v>
      </c>
      <c r="T28" s="30">
        <v>1.7</v>
      </c>
      <c r="U28" s="30">
        <v>199</v>
      </c>
      <c r="V28" s="30">
        <v>325</v>
      </c>
      <c r="W28" s="30">
        <v>248.7</v>
      </c>
      <c r="X28" s="30">
        <v>34</v>
      </c>
      <c r="Y28" s="30">
        <v>207</v>
      </c>
      <c r="Z28" s="30">
        <v>0.83</v>
      </c>
      <c r="AA28" s="30">
        <v>43</v>
      </c>
      <c r="AB28" s="30">
        <v>22.4</v>
      </c>
      <c r="AC28" s="30">
        <v>47.3</v>
      </c>
      <c r="AD28" s="30">
        <v>1.05</v>
      </c>
      <c r="AE28" s="30">
        <v>0.1</v>
      </c>
      <c r="AF28" s="30">
        <v>0.32</v>
      </c>
      <c r="AG28" s="30">
        <v>0.41</v>
      </c>
      <c r="AH28" s="30">
        <v>2.17</v>
      </c>
      <c r="AI28" s="30">
        <v>2.6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179.35</v>
      </c>
      <c r="CC28" s="29">
        <f>SUM($CC$25:$CC$27)</f>
        <v>49.62</v>
      </c>
      <c r="CD28" s="27">
        <f>$I$28/$I$49*100</f>
        <v>8.4919710537872568</v>
      </c>
      <c r="CE28" s="27">
        <v>46.73</v>
      </c>
      <c r="CG28" s="27">
        <v>18</v>
      </c>
      <c r="CH28" s="27">
        <v>4</v>
      </c>
      <c r="CI28" s="27">
        <v>11</v>
      </c>
      <c r="CJ28" s="27">
        <v>1150</v>
      </c>
      <c r="CK28" s="27">
        <v>420</v>
      </c>
      <c r="CL28" s="27">
        <v>785</v>
      </c>
      <c r="CM28" s="27">
        <v>26</v>
      </c>
      <c r="CN28" s="27">
        <v>6</v>
      </c>
      <c r="CO28" s="27">
        <v>16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"8/4"</f>
        <v>8/4</v>
      </c>
      <c r="B31" s="24" t="s">
        <v>93</v>
      </c>
      <c r="C31" s="25" t="str">
        <f>"250"</f>
        <v>250</v>
      </c>
      <c r="D31" s="25">
        <v>7.98</v>
      </c>
      <c r="E31" s="25">
        <v>2.95</v>
      </c>
      <c r="F31" s="25">
        <v>9.26</v>
      </c>
      <c r="G31" s="25">
        <v>2.79</v>
      </c>
      <c r="H31" s="25">
        <v>36.450000000000003</v>
      </c>
      <c r="I31" s="25">
        <v>257.00709749999999</v>
      </c>
      <c r="J31" s="26">
        <v>5.57</v>
      </c>
      <c r="K31" s="26">
        <v>0.14000000000000001</v>
      </c>
      <c r="L31" s="26">
        <v>0</v>
      </c>
      <c r="M31" s="26">
        <v>0</v>
      </c>
      <c r="N31" s="26">
        <v>9.3800000000000008</v>
      </c>
      <c r="O31" s="26">
        <v>24.61</v>
      </c>
      <c r="P31" s="26">
        <v>2.46</v>
      </c>
      <c r="Q31" s="26">
        <v>0</v>
      </c>
      <c r="R31" s="26">
        <v>0</v>
      </c>
      <c r="S31" s="26">
        <v>0.1</v>
      </c>
      <c r="T31" s="26">
        <v>2.56</v>
      </c>
      <c r="U31" s="26">
        <v>447.09</v>
      </c>
      <c r="V31" s="26">
        <v>261.02</v>
      </c>
      <c r="W31" s="26">
        <v>130.88</v>
      </c>
      <c r="X31" s="26">
        <v>62.87</v>
      </c>
      <c r="Y31" s="26">
        <v>209</v>
      </c>
      <c r="Z31" s="26">
        <v>1.55</v>
      </c>
      <c r="AA31" s="26">
        <v>27</v>
      </c>
      <c r="AB31" s="26">
        <v>23</v>
      </c>
      <c r="AC31" s="26">
        <v>50.13</v>
      </c>
      <c r="AD31" s="26">
        <v>0.78</v>
      </c>
      <c r="AE31" s="26">
        <v>0.18</v>
      </c>
      <c r="AF31" s="26">
        <v>0.16</v>
      </c>
      <c r="AG31" s="26">
        <v>0.45</v>
      </c>
      <c r="AH31" s="26">
        <v>2.88</v>
      </c>
      <c r="AI31" s="26">
        <v>0.52</v>
      </c>
      <c r="AJ31" s="26">
        <v>0</v>
      </c>
      <c r="AK31" s="26">
        <v>392.57</v>
      </c>
      <c r="AL31" s="26">
        <v>322.10000000000002</v>
      </c>
      <c r="AM31" s="26">
        <v>532.51</v>
      </c>
      <c r="AN31" s="26">
        <v>388.98</v>
      </c>
      <c r="AO31" s="26">
        <v>122.16</v>
      </c>
      <c r="AP31" s="26">
        <v>285.7</v>
      </c>
      <c r="AQ31" s="26">
        <v>125.43</v>
      </c>
      <c r="AR31" s="26">
        <v>366.86</v>
      </c>
      <c r="AS31" s="26">
        <v>207.69</v>
      </c>
      <c r="AT31" s="26">
        <v>312.86</v>
      </c>
      <c r="AU31" s="26">
        <v>390.82</v>
      </c>
      <c r="AV31" s="26">
        <v>105.27</v>
      </c>
      <c r="AW31" s="26">
        <v>432.45</v>
      </c>
      <c r="AX31" s="26">
        <v>832.35</v>
      </c>
      <c r="AY31" s="26">
        <v>0</v>
      </c>
      <c r="AZ31" s="26">
        <v>273.95999999999998</v>
      </c>
      <c r="BA31" s="26">
        <v>220.59</v>
      </c>
      <c r="BB31" s="26">
        <v>362.82</v>
      </c>
      <c r="BC31" s="26">
        <v>144.31</v>
      </c>
      <c r="BD31" s="26">
        <v>0.15</v>
      </c>
      <c r="BE31" s="26">
        <v>7.0000000000000007E-2</v>
      </c>
      <c r="BF31" s="26">
        <v>0.04</v>
      </c>
      <c r="BG31" s="26">
        <v>0.08</v>
      </c>
      <c r="BH31" s="26">
        <v>0.09</v>
      </c>
      <c r="BI31" s="26">
        <v>0.44</v>
      </c>
      <c r="BJ31" s="26">
        <v>0</v>
      </c>
      <c r="BK31" s="26">
        <v>1.73</v>
      </c>
      <c r="BL31" s="26">
        <v>0</v>
      </c>
      <c r="BM31" s="26">
        <v>0.4</v>
      </c>
      <c r="BN31" s="26">
        <v>0</v>
      </c>
      <c r="BO31" s="26">
        <v>0</v>
      </c>
      <c r="BP31" s="26">
        <v>0</v>
      </c>
      <c r="BQ31" s="26">
        <v>0.08</v>
      </c>
      <c r="BR31" s="26">
        <v>0.13</v>
      </c>
      <c r="BS31" s="26">
        <v>1.84</v>
      </c>
      <c r="BT31" s="26">
        <v>0</v>
      </c>
      <c r="BU31" s="26">
        <v>0</v>
      </c>
      <c r="BV31" s="26">
        <v>1.08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220.37</v>
      </c>
      <c r="CC31" s="25">
        <v>27.57</v>
      </c>
      <c r="CE31" s="23">
        <v>30.83</v>
      </c>
      <c r="CG31" s="23">
        <v>49.89</v>
      </c>
      <c r="CH31" s="23">
        <v>22.16</v>
      </c>
      <c r="CI31" s="23">
        <v>36.020000000000003</v>
      </c>
      <c r="CJ31" s="23">
        <v>2196.0700000000002</v>
      </c>
      <c r="CK31" s="23">
        <v>996.15</v>
      </c>
      <c r="CL31" s="23">
        <v>1596.11</v>
      </c>
      <c r="CM31" s="23">
        <v>43.18</v>
      </c>
      <c r="CN31" s="23">
        <v>22.43</v>
      </c>
      <c r="CO31" s="23">
        <v>32.81</v>
      </c>
      <c r="CP31" s="23">
        <v>5</v>
      </c>
      <c r="CQ31" s="23">
        <v>1</v>
      </c>
      <c r="CR31" s="23">
        <v>16.71</v>
      </c>
    </row>
    <row r="32" spans="1:96" s="23" customFormat="1">
      <c r="A32" s="23" t="str">
        <f>"3/13"</f>
        <v>3/13</v>
      </c>
      <c r="B32" s="24" t="s">
        <v>111</v>
      </c>
      <c r="C32" s="25" t="str">
        <f>"70"</f>
        <v>70</v>
      </c>
      <c r="D32" s="25">
        <v>6.51</v>
      </c>
      <c r="E32" s="25">
        <v>3.49</v>
      </c>
      <c r="F32" s="25">
        <v>11.59</v>
      </c>
      <c r="G32" s="25">
        <v>1.08</v>
      </c>
      <c r="H32" s="25">
        <v>20.38</v>
      </c>
      <c r="I32" s="25">
        <v>212.15719999999996</v>
      </c>
      <c r="J32" s="26">
        <v>7.3</v>
      </c>
      <c r="K32" s="26">
        <v>0.22</v>
      </c>
      <c r="L32" s="26">
        <v>0</v>
      </c>
      <c r="M32" s="26">
        <v>0</v>
      </c>
      <c r="N32" s="26">
        <v>1.38</v>
      </c>
      <c r="O32" s="26">
        <v>17.78</v>
      </c>
      <c r="P32" s="26">
        <v>1.22</v>
      </c>
      <c r="Q32" s="26">
        <v>0</v>
      </c>
      <c r="R32" s="26">
        <v>0</v>
      </c>
      <c r="S32" s="26">
        <v>0.42</v>
      </c>
      <c r="T32" s="26">
        <v>1.43</v>
      </c>
      <c r="U32" s="26">
        <v>276.92</v>
      </c>
      <c r="V32" s="26">
        <v>66.540000000000006</v>
      </c>
      <c r="W32" s="26">
        <v>140.34</v>
      </c>
      <c r="X32" s="26">
        <v>18.079999999999998</v>
      </c>
      <c r="Y32" s="26">
        <v>109.76</v>
      </c>
      <c r="Z32" s="26">
        <v>0.95</v>
      </c>
      <c r="AA32" s="26">
        <v>79</v>
      </c>
      <c r="AB32" s="26">
        <v>47.18</v>
      </c>
      <c r="AC32" s="26">
        <v>88.2</v>
      </c>
      <c r="AD32" s="26">
        <v>0.86</v>
      </c>
      <c r="AE32" s="26">
        <v>0.06</v>
      </c>
      <c r="AF32" s="26">
        <v>0.06</v>
      </c>
      <c r="AG32" s="26">
        <v>0.54</v>
      </c>
      <c r="AH32" s="26">
        <v>2.14</v>
      </c>
      <c r="AI32" s="26">
        <v>0.04</v>
      </c>
      <c r="AJ32" s="26">
        <v>0</v>
      </c>
      <c r="AK32" s="26">
        <v>398.37</v>
      </c>
      <c r="AL32" s="26">
        <v>297.92</v>
      </c>
      <c r="AM32" s="26">
        <v>522.83000000000004</v>
      </c>
      <c r="AN32" s="26">
        <v>307.33</v>
      </c>
      <c r="AO32" s="26">
        <v>126.91</v>
      </c>
      <c r="AP32" s="26">
        <v>231.57</v>
      </c>
      <c r="AQ32" s="26">
        <v>135.72999999999999</v>
      </c>
      <c r="AR32" s="26">
        <v>348.1</v>
      </c>
      <c r="AS32" s="26">
        <v>194.04</v>
      </c>
      <c r="AT32" s="26">
        <v>249.21</v>
      </c>
      <c r="AU32" s="26">
        <v>322.02999999999997</v>
      </c>
      <c r="AV32" s="26">
        <v>285.57</v>
      </c>
      <c r="AW32" s="26">
        <v>167.97</v>
      </c>
      <c r="AX32" s="26">
        <v>1601.52</v>
      </c>
      <c r="AY32" s="26">
        <v>0</v>
      </c>
      <c r="AZ32" s="26">
        <v>642.49</v>
      </c>
      <c r="BA32" s="26">
        <v>311.44</v>
      </c>
      <c r="BB32" s="26">
        <v>289.58999999999997</v>
      </c>
      <c r="BC32" s="26">
        <v>99.67</v>
      </c>
      <c r="BD32" s="26">
        <v>0.24</v>
      </c>
      <c r="BE32" s="26">
        <v>0.12</v>
      </c>
      <c r="BF32" s="26">
        <v>0.11</v>
      </c>
      <c r="BG32" s="26">
        <v>0.31</v>
      </c>
      <c r="BH32" s="26">
        <v>0.32</v>
      </c>
      <c r="BI32" s="26">
        <v>1.05</v>
      </c>
      <c r="BJ32" s="26">
        <v>0.04</v>
      </c>
      <c r="BK32" s="26">
        <v>2.94</v>
      </c>
      <c r="BL32" s="26">
        <v>0.03</v>
      </c>
      <c r="BM32" s="26">
        <v>1.1200000000000001</v>
      </c>
      <c r="BN32" s="26">
        <v>0.03</v>
      </c>
      <c r="BO32" s="26">
        <v>0</v>
      </c>
      <c r="BP32" s="26">
        <v>0</v>
      </c>
      <c r="BQ32" s="26">
        <v>0.19</v>
      </c>
      <c r="BR32" s="26">
        <v>0.28000000000000003</v>
      </c>
      <c r="BS32" s="26">
        <v>2.96</v>
      </c>
      <c r="BT32" s="26">
        <v>0</v>
      </c>
      <c r="BU32" s="26">
        <v>0</v>
      </c>
      <c r="BV32" s="26">
        <v>0.49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22.29</v>
      </c>
      <c r="CC32" s="25">
        <v>37.07</v>
      </c>
      <c r="CE32" s="23">
        <v>86.86</v>
      </c>
      <c r="CG32" s="23">
        <v>0</v>
      </c>
      <c r="CH32" s="23">
        <v>0</v>
      </c>
      <c r="CI32" s="23">
        <v>0</v>
      </c>
      <c r="CJ32" s="23">
        <v>2921.43</v>
      </c>
      <c r="CK32" s="23">
        <v>1391.57</v>
      </c>
      <c r="CL32" s="23">
        <v>2156.5</v>
      </c>
      <c r="CM32" s="23">
        <v>19.670000000000002</v>
      </c>
      <c r="CN32" s="23">
        <v>18.829999999999998</v>
      </c>
      <c r="CO32" s="23">
        <v>19.25</v>
      </c>
      <c r="CP32" s="23">
        <v>0</v>
      </c>
      <c r="CQ32" s="23">
        <v>0</v>
      </c>
      <c r="CR32" s="23">
        <v>23.61</v>
      </c>
    </row>
    <row r="33" spans="1:96" s="23" customFormat="1">
      <c r="A33" s="23" t="str">
        <f>"2"</f>
        <v>2</v>
      </c>
      <c r="B33" s="24" t="s">
        <v>95</v>
      </c>
      <c r="C33" s="25" t="str">
        <f>"30"</f>
        <v>30</v>
      </c>
      <c r="D33" s="25">
        <v>1.98</v>
      </c>
      <c r="E33" s="25">
        <v>0</v>
      </c>
      <c r="F33" s="25">
        <v>0.2</v>
      </c>
      <c r="G33" s="25">
        <v>0.2</v>
      </c>
      <c r="H33" s="25">
        <v>14.07</v>
      </c>
      <c r="I33" s="25">
        <v>67.170299999999997</v>
      </c>
      <c r="J33" s="26">
        <v>0</v>
      </c>
      <c r="K33" s="26">
        <v>0</v>
      </c>
      <c r="L33" s="26">
        <v>0</v>
      </c>
      <c r="M33" s="26">
        <v>0</v>
      </c>
      <c r="N33" s="26">
        <v>0.33</v>
      </c>
      <c r="O33" s="26">
        <v>13.68</v>
      </c>
      <c r="P33" s="26">
        <v>0.06</v>
      </c>
      <c r="Q33" s="26">
        <v>0</v>
      </c>
      <c r="R33" s="26">
        <v>0</v>
      </c>
      <c r="S33" s="26">
        <v>0</v>
      </c>
      <c r="T33" s="26">
        <v>0.54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95.79</v>
      </c>
      <c r="AL33" s="26">
        <v>99.7</v>
      </c>
      <c r="AM33" s="26">
        <v>152.69</v>
      </c>
      <c r="AN33" s="26">
        <v>50.63</v>
      </c>
      <c r="AO33" s="26">
        <v>30.02</v>
      </c>
      <c r="AP33" s="26">
        <v>60.03</v>
      </c>
      <c r="AQ33" s="26">
        <v>22.71</v>
      </c>
      <c r="AR33" s="26">
        <v>108.58</v>
      </c>
      <c r="AS33" s="26">
        <v>67.34</v>
      </c>
      <c r="AT33" s="26">
        <v>93.96</v>
      </c>
      <c r="AU33" s="26">
        <v>77.52</v>
      </c>
      <c r="AV33" s="26">
        <v>40.72</v>
      </c>
      <c r="AW33" s="26">
        <v>72.040000000000006</v>
      </c>
      <c r="AX33" s="26">
        <v>602.39</v>
      </c>
      <c r="AY33" s="26">
        <v>0</v>
      </c>
      <c r="AZ33" s="26">
        <v>196.27</v>
      </c>
      <c r="BA33" s="26">
        <v>85.35</v>
      </c>
      <c r="BB33" s="26">
        <v>56.64</v>
      </c>
      <c r="BC33" s="26">
        <v>44.89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0.02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0.02</v>
      </c>
      <c r="BT33" s="26">
        <v>0</v>
      </c>
      <c r="BU33" s="26">
        <v>0</v>
      </c>
      <c r="BV33" s="26">
        <v>0.08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11.73</v>
      </c>
      <c r="CC33" s="25">
        <v>1.9</v>
      </c>
      <c r="CE33" s="23">
        <v>0</v>
      </c>
      <c r="CG33" s="23">
        <v>0</v>
      </c>
      <c r="CH33" s="23">
        <v>0</v>
      </c>
      <c r="CI33" s="23">
        <v>0</v>
      </c>
      <c r="CJ33" s="23">
        <v>802.15</v>
      </c>
      <c r="CK33" s="23">
        <v>309.04000000000002</v>
      </c>
      <c r="CL33" s="23">
        <v>555.6</v>
      </c>
      <c r="CM33" s="23">
        <v>6.42</v>
      </c>
      <c r="CN33" s="23">
        <v>6.42</v>
      </c>
      <c r="CO33" s="23">
        <v>6.42</v>
      </c>
      <c r="CP33" s="23">
        <v>0</v>
      </c>
      <c r="CQ33" s="23">
        <v>0</v>
      </c>
      <c r="CR33" s="23">
        <v>1.59</v>
      </c>
    </row>
    <row r="34" spans="1:96" s="19" customFormat="1">
      <c r="A34" s="19" t="str">
        <f>"27/10"</f>
        <v>27/10</v>
      </c>
      <c r="B34" s="20" t="s">
        <v>96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1.07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0.65</v>
      </c>
    </row>
    <row r="35" spans="1:96" s="27" customFormat="1" ht="11.4">
      <c r="B35" s="28" t="s">
        <v>112</v>
      </c>
      <c r="C35" s="29"/>
      <c r="D35" s="29">
        <v>16.559999999999999</v>
      </c>
      <c r="E35" s="29">
        <v>6.44</v>
      </c>
      <c r="F35" s="29">
        <v>21.07</v>
      </c>
      <c r="G35" s="29">
        <v>4.09</v>
      </c>
      <c r="H35" s="29">
        <v>76.84</v>
      </c>
      <c r="I35" s="29">
        <v>559.42999999999995</v>
      </c>
      <c r="J35" s="30">
        <v>12.87</v>
      </c>
      <c r="K35" s="30">
        <v>0.36</v>
      </c>
      <c r="L35" s="30">
        <v>0</v>
      </c>
      <c r="M35" s="30">
        <v>0</v>
      </c>
      <c r="N35" s="30">
        <v>16.98</v>
      </c>
      <c r="O35" s="30">
        <v>56.07</v>
      </c>
      <c r="P35" s="30">
        <v>3.79</v>
      </c>
      <c r="Q35" s="30">
        <v>0</v>
      </c>
      <c r="R35" s="30">
        <v>0</v>
      </c>
      <c r="S35" s="30">
        <v>0.52</v>
      </c>
      <c r="T35" s="30">
        <v>4.55</v>
      </c>
      <c r="U35" s="30">
        <v>724.07</v>
      </c>
      <c r="V35" s="30">
        <v>327.74</v>
      </c>
      <c r="W35" s="30">
        <v>271.39</v>
      </c>
      <c r="X35" s="30">
        <v>80.959999999999994</v>
      </c>
      <c r="Y35" s="30">
        <v>318.76</v>
      </c>
      <c r="Z35" s="30">
        <v>2.5099999999999998</v>
      </c>
      <c r="AA35" s="30">
        <v>106</v>
      </c>
      <c r="AB35" s="30">
        <v>70.180000000000007</v>
      </c>
      <c r="AC35" s="30">
        <v>138.33000000000001</v>
      </c>
      <c r="AD35" s="30">
        <v>1.64</v>
      </c>
      <c r="AE35" s="30">
        <v>0.23</v>
      </c>
      <c r="AF35" s="30">
        <v>0.22</v>
      </c>
      <c r="AG35" s="30">
        <v>0.99</v>
      </c>
      <c r="AH35" s="30">
        <v>5.0199999999999996</v>
      </c>
      <c r="AI35" s="30">
        <v>0.56000000000000005</v>
      </c>
      <c r="AJ35" s="30">
        <v>0</v>
      </c>
      <c r="AK35" s="30">
        <v>886.72</v>
      </c>
      <c r="AL35" s="30">
        <v>719.72</v>
      </c>
      <c r="AM35" s="30">
        <v>1208.03</v>
      </c>
      <c r="AN35" s="30">
        <v>746.95</v>
      </c>
      <c r="AO35" s="30">
        <v>279.08999999999997</v>
      </c>
      <c r="AP35" s="30">
        <v>577.30999999999995</v>
      </c>
      <c r="AQ35" s="30">
        <v>283.87</v>
      </c>
      <c r="AR35" s="30">
        <v>823.53</v>
      </c>
      <c r="AS35" s="30">
        <v>469.07</v>
      </c>
      <c r="AT35" s="30">
        <v>656.03</v>
      </c>
      <c r="AU35" s="30">
        <v>790.36</v>
      </c>
      <c r="AV35" s="30">
        <v>431.56</v>
      </c>
      <c r="AW35" s="30">
        <v>672.46</v>
      </c>
      <c r="AX35" s="30">
        <v>3036.25</v>
      </c>
      <c r="AY35" s="30">
        <v>0</v>
      </c>
      <c r="AZ35" s="30">
        <v>1112.72</v>
      </c>
      <c r="BA35" s="30">
        <v>617.39</v>
      </c>
      <c r="BB35" s="30">
        <v>709.04</v>
      </c>
      <c r="BC35" s="30">
        <v>288.87</v>
      </c>
      <c r="BD35" s="30">
        <v>0.39</v>
      </c>
      <c r="BE35" s="30">
        <v>0.19</v>
      </c>
      <c r="BF35" s="30">
        <v>0.15</v>
      </c>
      <c r="BG35" s="30">
        <v>0.39</v>
      </c>
      <c r="BH35" s="30">
        <v>0.41</v>
      </c>
      <c r="BI35" s="30">
        <v>1.49</v>
      </c>
      <c r="BJ35" s="30">
        <v>0.04</v>
      </c>
      <c r="BK35" s="30">
        <v>4.7</v>
      </c>
      <c r="BL35" s="30">
        <v>0.03</v>
      </c>
      <c r="BM35" s="30">
        <v>1.53</v>
      </c>
      <c r="BN35" s="30">
        <v>0.03</v>
      </c>
      <c r="BO35" s="30">
        <v>0</v>
      </c>
      <c r="BP35" s="30">
        <v>0</v>
      </c>
      <c r="BQ35" s="30">
        <v>0.28000000000000003</v>
      </c>
      <c r="BR35" s="30">
        <v>0.41</v>
      </c>
      <c r="BS35" s="30">
        <v>4.8099999999999996</v>
      </c>
      <c r="BT35" s="30">
        <v>0</v>
      </c>
      <c r="BU35" s="30">
        <v>0</v>
      </c>
      <c r="BV35" s="30">
        <v>1.66</v>
      </c>
      <c r="BW35" s="30">
        <v>0.04</v>
      </c>
      <c r="BX35" s="30">
        <v>0</v>
      </c>
      <c r="BY35" s="30">
        <v>0</v>
      </c>
      <c r="BZ35" s="30">
        <v>0</v>
      </c>
      <c r="CA35" s="30">
        <v>0</v>
      </c>
      <c r="CB35" s="30">
        <v>454.44</v>
      </c>
      <c r="CC35" s="29">
        <f>SUM($CC$30:$CC$34)</f>
        <v>67.61</v>
      </c>
      <c r="CD35" s="27">
        <f>$I$35/$I$49*100</f>
        <v>17.802748235413919</v>
      </c>
      <c r="CE35" s="27">
        <v>117.7</v>
      </c>
      <c r="CG35" s="27">
        <v>50.49</v>
      </c>
      <c r="CH35" s="27">
        <v>22.76</v>
      </c>
      <c r="CI35" s="27">
        <v>36.619999999999997</v>
      </c>
      <c r="CJ35" s="27">
        <v>5979.65</v>
      </c>
      <c r="CK35" s="27">
        <v>2721.36</v>
      </c>
      <c r="CL35" s="27">
        <v>4350.5</v>
      </c>
      <c r="CM35" s="27">
        <v>75.81</v>
      </c>
      <c r="CN35" s="27">
        <v>51.51</v>
      </c>
      <c r="CO35" s="27">
        <v>63.66</v>
      </c>
      <c r="CP35" s="27">
        <v>11</v>
      </c>
      <c r="CQ35" s="27">
        <v>1</v>
      </c>
    </row>
    <row r="36" spans="1:96">
      <c r="B36" s="18" t="s">
        <v>113</v>
      </c>
      <c r="C36" s="16"/>
      <c r="D36" s="16"/>
      <c r="E36" s="16"/>
      <c r="F36" s="16"/>
      <c r="G36" s="16"/>
      <c r="H36" s="16"/>
      <c r="I36" s="16"/>
    </row>
    <row r="37" spans="1:96" s="23" customFormat="1">
      <c r="A37" s="23" t="str">
        <f>""</f>
        <v/>
      </c>
      <c r="B37" s="24" t="s">
        <v>99</v>
      </c>
      <c r="C37" s="25" t="str">
        <f>"100"</f>
        <v>100</v>
      </c>
      <c r="D37" s="25">
        <v>1.57</v>
      </c>
      <c r="E37" s="25">
        <v>0</v>
      </c>
      <c r="F37" s="25">
        <v>7.23</v>
      </c>
      <c r="G37" s="25">
        <v>7.23</v>
      </c>
      <c r="H37" s="25">
        <v>10.3</v>
      </c>
      <c r="I37" s="25">
        <v>107.1633375</v>
      </c>
      <c r="J37" s="26">
        <v>0.94</v>
      </c>
      <c r="K37" s="26">
        <v>4.88</v>
      </c>
      <c r="L37" s="26">
        <v>0</v>
      </c>
      <c r="M37" s="26">
        <v>0</v>
      </c>
      <c r="N37" s="26">
        <v>7.96</v>
      </c>
      <c r="O37" s="26">
        <v>0.11</v>
      </c>
      <c r="P37" s="26">
        <v>2.23</v>
      </c>
      <c r="Q37" s="26">
        <v>0</v>
      </c>
      <c r="R37" s="26">
        <v>0</v>
      </c>
      <c r="S37" s="26">
        <v>0.22</v>
      </c>
      <c r="T37" s="26">
        <v>1.1399999999999999</v>
      </c>
      <c r="U37" s="26">
        <v>22.95</v>
      </c>
      <c r="V37" s="26">
        <v>210.7</v>
      </c>
      <c r="W37" s="26">
        <v>31.4</v>
      </c>
      <c r="X37" s="26">
        <v>19.63</v>
      </c>
      <c r="Y37" s="26">
        <v>42.34</v>
      </c>
      <c r="Z37" s="26">
        <v>1.19</v>
      </c>
      <c r="AA37" s="26">
        <v>0</v>
      </c>
      <c r="AB37" s="26">
        <v>62.24</v>
      </c>
      <c r="AC37" s="26">
        <v>12.7</v>
      </c>
      <c r="AD37" s="26">
        <v>3.45</v>
      </c>
      <c r="AE37" s="26">
        <v>0.02</v>
      </c>
      <c r="AF37" s="26">
        <v>0.03</v>
      </c>
      <c r="AG37" s="26">
        <v>0.15</v>
      </c>
      <c r="AH37" s="26">
        <v>0.49</v>
      </c>
      <c r="AI37" s="26">
        <v>0.98</v>
      </c>
      <c r="AJ37" s="26">
        <v>0</v>
      </c>
      <c r="AK37" s="26">
        <v>40.659999999999997</v>
      </c>
      <c r="AL37" s="26">
        <v>46.03</v>
      </c>
      <c r="AM37" s="26">
        <v>51.4</v>
      </c>
      <c r="AN37" s="26">
        <v>70.58</v>
      </c>
      <c r="AO37" s="26">
        <v>15.34</v>
      </c>
      <c r="AP37" s="26">
        <v>40.659999999999997</v>
      </c>
      <c r="AQ37" s="26">
        <v>9.98</v>
      </c>
      <c r="AR37" s="26">
        <v>34.53</v>
      </c>
      <c r="AS37" s="26">
        <v>30.69</v>
      </c>
      <c r="AT37" s="26">
        <v>56.03</v>
      </c>
      <c r="AU37" s="26">
        <v>251.63</v>
      </c>
      <c r="AV37" s="26">
        <v>10.77</v>
      </c>
      <c r="AW37" s="26">
        <v>29.16</v>
      </c>
      <c r="AX37" s="26">
        <v>210.22</v>
      </c>
      <c r="AY37" s="26">
        <v>0</v>
      </c>
      <c r="AZ37" s="26">
        <v>36.06</v>
      </c>
      <c r="BA37" s="26">
        <v>48.33</v>
      </c>
      <c r="BB37" s="26">
        <v>38.36</v>
      </c>
      <c r="BC37" s="26">
        <v>11.51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0.45</v>
      </c>
      <c r="BL37" s="26">
        <v>0</v>
      </c>
      <c r="BM37" s="26">
        <v>0.28999999999999998</v>
      </c>
      <c r="BN37" s="26">
        <v>0.02</v>
      </c>
      <c r="BO37" s="26">
        <v>0.05</v>
      </c>
      <c r="BP37" s="26">
        <v>0</v>
      </c>
      <c r="BQ37" s="26">
        <v>0</v>
      </c>
      <c r="BR37" s="26">
        <v>0</v>
      </c>
      <c r="BS37" s="26">
        <v>1.69</v>
      </c>
      <c r="BT37" s="26">
        <v>0</v>
      </c>
      <c r="BU37" s="26">
        <v>0</v>
      </c>
      <c r="BV37" s="26">
        <v>4.21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94.08</v>
      </c>
      <c r="CC37" s="25">
        <v>15.34</v>
      </c>
      <c r="CE37" s="23">
        <v>10.37</v>
      </c>
      <c r="CG37" s="23">
        <v>5.95</v>
      </c>
      <c r="CH37" s="23">
        <v>5.95</v>
      </c>
      <c r="CI37" s="23">
        <v>5.95</v>
      </c>
      <c r="CJ37" s="23">
        <v>722.5</v>
      </c>
      <c r="CK37" s="23">
        <v>170</v>
      </c>
      <c r="CL37" s="23">
        <v>446.25</v>
      </c>
      <c r="CM37" s="23">
        <v>2.64</v>
      </c>
      <c r="CN37" s="23">
        <v>1.79</v>
      </c>
      <c r="CO37" s="23">
        <v>2.21</v>
      </c>
      <c r="CP37" s="23">
        <v>2</v>
      </c>
      <c r="CQ37" s="23">
        <v>0</v>
      </c>
      <c r="CR37" s="23">
        <v>9.3000000000000007</v>
      </c>
    </row>
    <row r="38" spans="1:96" s="23" customFormat="1">
      <c r="A38" s="23" t="str">
        <f>"11/2"</f>
        <v>11/2</v>
      </c>
      <c r="B38" s="24" t="s">
        <v>100</v>
      </c>
      <c r="C38" s="25" t="str">
        <f>"250"</f>
        <v>250</v>
      </c>
      <c r="D38" s="25">
        <v>2.46</v>
      </c>
      <c r="E38" s="25">
        <v>0</v>
      </c>
      <c r="F38" s="25">
        <v>5.42</v>
      </c>
      <c r="G38" s="25">
        <v>5.41</v>
      </c>
      <c r="H38" s="25">
        <v>18.77</v>
      </c>
      <c r="I38" s="25">
        <v>131.17202499999999</v>
      </c>
      <c r="J38" s="26">
        <v>1.17</v>
      </c>
      <c r="K38" s="26">
        <v>3.25</v>
      </c>
      <c r="L38" s="26">
        <v>0</v>
      </c>
      <c r="M38" s="26">
        <v>0</v>
      </c>
      <c r="N38" s="26">
        <v>3.33</v>
      </c>
      <c r="O38" s="26">
        <v>13.28</v>
      </c>
      <c r="P38" s="26">
        <v>2.16</v>
      </c>
      <c r="Q38" s="26">
        <v>0</v>
      </c>
      <c r="R38" s="26">
        <v>0</v>
      </c>
      <c r="S38" s="26">
        <v>0.37</v>
      </c>
      <c r="T38" s="26">
        <v>2.78</v>
      </c>
      <c r="U38" s="26">
        <v>563.75</v>
      </c>
      <c r="V38" s="26">
        <v>455.74</v>
      </c>
      <c r="W38" s="26">
        <v>26.07</v>
      </c>
      <c r="X38" s="26">
        <v>25.94</v>
      </c>
      <c r="Y38" s="26">
        <v>73.17</v>
      </c>
      <c r="Z38" s="26">
        <v>0.97</v>
      </c>
      <c r="AA38" s="26">
        <v>3</v>
      </c>
      <c r="AB38" s="26">
        <v>1457.2</v>
      </c>
      <c r="AC38" s="26">
        <v>308.35000000000002</v>
      </c>
      <c r="AD38" s="26">
        <v>2.4500000000000002</v>
      </c>
      <c r="AE38" s="26">
        <v>0.08</v>
      </c>
      <c r="AF38" s="26">
        <v>0.06</v>
      </c>
      <c r="AG38" s="26">
        <v>1.02</v>
      </c>
      <c r="AH38" s="26">
        <v>1.84</v>
      </c>
      <c r="AI38" s="26">
        <v>7.21</v>
      </c>
      <c r="AJ38" s="26">
        <v>0</v>
      </c>
      <c r="AK38" s="26">
        <v>93.53</v>
      </c>
      <c r="AL38" s="26">
        <v>88.37</v>
      </c>
      <c r="AM38" s="26">
        <v>146.6</v>
      </c>
      <c r="AN38" s="26">
        <v>144.02000000000001</v>
      </c>
      <c r="AO38" s="26">
        <v>39.01</v>
      </c>
      <c r="AP38" s="26">
        <v>85.92</v>
      </c>
      <c r="AQ38" s="26">
        <v>31.35</v>
      </c>
      <c r="AR38" s="26">
        <v>95.04</v>
      </c>
      <c r="AS38" s="26">
        <v>116.89</v>
      </c>
      <c r="AT38" s="26">
        <v>182.66</v>
      </c>
      <c r="AU38" s="26">
        <v>185.61</v>
      </c>
      <c r="AV38" s="26">
        <v>52.67</v>
      </c>
      <c r="AW38" s="26">
        <v>92.97</v>
      </c>
      <c r="AX38" s="26">
        <v>494.37</v>
      </c>
      <c r="AY38" s="26">
        <v>0</v>
      </c>
      <c r="AZ38" s="26">
        <v>110.88</v>
      </c>
      <c r="BA38" s="26">
        <v>84.42</v>
      </c>
      <c r="BB38" s="26">
        <v>66.89</v>
      </c>
      <c r="BC38" s="26">
        <v>32.76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0.34</v>
      </c>
      <c r="BL38" s="26">
        <v>0</v>
      </c>
      <c r="BM38" s="26">
        <v>0.19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3.04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290.93</v>
      </c>
      <c r="CC38" s="25">
        <v>21.43</v>
      </c>
      <c r="CE38" s="23">
        <v>245.87</v>
      </c>
      <c r="CG38" s="23">
        <v>50.3</v>
      </c>
      <c r="CH38" s="23">
        <v>29.65</v>
      </c>
      <c r="CI38" s="23">
        <v>39.979999999999997</v>
      </c>
      <c r="CJ38" s="23">
        <v>1231.33</v>
      </c>
      <c r="CK38" s="23">
        <v>615.28</v>
      </c>
      <c r="CL38" s="23">
        <v>923.31</v>
      </c>
      <c r="CM38" s="23">
        <v>58.19</v>
      </c>
      <c r="CN38" s="23">
        <v>28.57</v>
      </c>
      <c r="CO38" s="23">
        <v>43.38</v>
      </c>
      <c r="CP38" s="23">
        <v>0</v>
      </c>
      <c r="CQ38" s="23">
        <v>1</v>
      </c>
      <c r="CR38" s="23">
        <v>13.73</v>
      </c>
    </row>
    <row r="39" spans="1:96" s="23" customFormat="1">
      <c r="A39" s="23" t="str">
        <f>"46/3"</f>
        <v>46/3</v>
      </c>
      <c r="B39" s="24" t="s">
        <v>101</v>
      </c>
      <c r="C39" s="25" t="str">
        <f>"180"</f>
        <v>180</v>
      </c>
      <c r="D39" s="25">
        <v>6.36</v>
      </c>
      <c r="E39" s="25">
        <v>0.04</v>
      </c>
      <c r="F39" s="25">
        <v>3.57</v>
      </c>
      <c r="G39" s="25">
        <v>0.8</v>
      </c>
      <c r="H39" s="25">
        <v>40.93</v>
      </c>
      <c r="I39" s="25">
        <v>220.7282094</v>
      </c>
      <c r="J39" s="26">
        <v>2.2400000000000002</v>
      </c>
      <c r="K39" s="26">
        <v>0.1</v>
      </c>
      <c r="L39" s="26">
        <v>0</v>
      </c>
      <c r="M39" s="26">
        <v>0</v>
      </c>
      <c r="N39" s="26">
        <v>1.17</v>
      </c>
      <c r="O39" s="26">
        <v>37.700000000000003</v>
      </c>
      <c r="P39" s="26">
        <v>2.06</v>
      </c>
      <c r="Q39" s="26">
        <v>0</v>
      </c>
      <c r="R39" s="26">
        <v>0</v>
      </c>
      <c r="S39" s="26">
        <v>0</v>
      </c>
      <c r="T39" s="26">
        <v>1.54</v>
      </c>
      <c r="U39" s="26">
        <v>455.42</v>
      </c>
      <c r="V39" s="26">
        <v>67.52</v>
      </c>
      <c r="W39" s="26">
        <v>14.97</v>
      </c>
      <c r="X39" s="26">
        <v>8.74</v>
      </c>
      <c r="Y39" s="26">
        <v>48.26</v>
      </c>
      <c r="Z39" s="26">
        <v>0.89</v>
      </c>
      <c r="AA39" s="26">
        <v>10.8</v>
      </c>
      <c r="AB39" s="26">
        <v>10.8</v>
      </c>
      <c r="AC39" s="26">
        <v>20.25</v>
      </c>
      <c r="AD39" s="26">
        <v>0.96</v>
      </c>
      <c r="AE39" s="26">
        <v>0.08</v>
      </c>
      <c r="AF39" s="26">
        <v>0.02</v>
      </c>
      <c r="AG39" s="26">
        <v>0.59</v>
      </c>
      <c r="AH39" s="26">
        <v>1.78</v>
      </c>
      <c r="AI39" s="26">
        <v>0</v>
      </c>
      <c r="AJ39" s="26">
        <v>0</v>
      </c>
      <c r="AK39" s="26">
        <v>275.61</v>
      </c>
      <c r="AL39" s="26">
        <v>251.98</v>
      </c>
      <c r="AM39" s="26">
        <v>472.07</v>
      </c>
      <c r="AN39" s="26">
        <v>147.44999999999999</v>
      </c>
      <c r="AO39" s="26">
        <v>89.89</v>
      </c>
      <c r="AP39" s="26">
        <v>182.63</v>
      </c>
      <c r="AQ39" s="26">
        <v>59.92</v>
      </c>
      <c r="AR39" s="26">
        <v>292.87</v>
      </c>
      <c r="AS39" s="26">
        <v>193.67</v>
      </c>
      <c r="AT39" s="26">
        <v>233.51</v>
      </c>
      <c r="AU39" s="26">
        <v>200.31</v>
      </c>
      <c r="AV39" s="26">
        <v>117.69</v>
      </c>
      <c r="AW39" s="26">
        <v>204.66</v>
      </c>
      <c r="AX39" s="26">
        <v>1797.43</v>
      </c>
      <c r="AY39" s="26">
        <v>0</v>
      </c>
      <c r="AZ39" s="26">
        <v>566.38</v>
      </c>
      <c r="BA39" s="26">
        <v>293.38</v>
      </c>
      <c r="BB39" s="26">
        <v>147.32</v>
      </c>
      <c r="BC39" s="26">
        <v>116.63</v>
      </c>
      <c r="BD39" s="26">
        <v>0.11</v>
      </c>
      <c r="BE39" s="26">
        <v>0.05</v>
      </c>
      <c r="BF39" s="26">
        <v>0.03</v>
      </c>
      <c r="BG39" s="26">
        <v>0.06</v>
      </c>
      <c r="BH39" s="26">
        <v>7.0000000000000007E-2</v>
      </c>
      <c r="BI39" s="26">
        <v>0.31</v>
      </c>
      <c r="BJ39" s="26">
        <v>0</v>
      </c>
      <c r="BK39" s="26">
        <v>0.97</v>
      </c>
      <c r="BL39" s="26">
        <v>0</v>
      </c>
      <c r="BM39" s="26">
        <v>0.28000000000000003</v>
      </c>
      <c r="BN39" s="26">
        <v>0</v>
      </c>
      <c r="BO39" s="26">
        <v>0</v>
      </c>
      <c r="BP39" s="26">
        <v>0</v>
      </c>
      <c r="BQ39" s="26">
        <v>0.06</v>
      </c>
      <c r="BR39" s="26">
        <v>0.1</v>
      </c>
      <c r="BS39" s="26">
        <v>0.72</v>
      </c>
      <c r="BT39" s="26">
        <v>0</v>
      </c>
      <c r="BU39" s="26">
        <v>0</v>
      </c>
      <c r="BV39" s="26">
        <v>0.28999999999999998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9.08</v>
      </c>
      <c r="CC39" s="25">
        <v>12.3</v>
      </c>
      <c r="CE39" s="23">
        <v>12.6</v>
      </c>
      <c r="CG39" s="23">
        <v>47.9</v>
      </c>
      <c r="CH39" s="23">
        <v>24.36</v>
      </c>
      <c r="CI39" s="23">
        <v>36.130000000000003</v>
      </c>
      <c r="CJ39" s="23">
        <v>446.19</v>
      </c>
      <c r="CK39" s="23">
        <v>440.88</v>
      </c>
      <c r="CL39" s="23">
        <v>443.54</v>
      </c>
      <c r="CM39" s="23">
        <v>4.4400000000000004</v>
      </c>
      <c r="CN39" s="23">
        <v>4.0599999999999996</v>
      </c>
      <c r="CO39" s="23">
        <v>4.25</v>
      </c>
      <c r="CP39" s="23">
        <v>0</v>
      </c>
      <c r="CQ39" s="23">
        <v>1.17</v>
      </c>
      <c r="CR39" s="23">
        <v>7.45</v>
      </c>
    </row>
    <row r="40" spans="1:96" s="23" customFormat="1">
      <c r="A40" s="23" t="str">
        <f>"9/8"</f>
        <v>9/8</v>
      </c>
      <c r="B40" s="24" t="s">
        <v>102</v>
      </c>
      <c r="C40" s="25" t="str">
        <f>"100"</f>
        <v>100</v>
      </c>
      <c r="D40" s="25">
        <v>12.74</v>
      </c>
      <c r="E40" s="25">
        <v>11.78</v>
      </c>
      <c r="F40" s="25">
        <v>14.22</v>
      </c>
      <c r="G40" s="25">
        <v>6.36</v>
      </c>
      <c r="H40" s="25">
        <v>2.91</v>
      </c>
      <c r="I40" s="25">
        <v>191.03884541666653</v>
      </c>
      <c r="J40" s="26">
        <v>5.74</v>
      </c>
      <c r="K40" s="26">
        <v>4.4000000000000004</v>
      </c>
      <c r="L40" s="26">
        <v>0</v>
      </c>
      <c r="M40" s="26">
        <v>0</v>
      </c>
      <c r="N40" s="26">
        <v>1.02</v>
      </c>
      <c r="O40" s="26">
        <v>1.8</v>
      </c>
      <c r="P40" s="26">
        <v>0.09</v>
      </c>
      <c r="Q40" s="26">
        <v>0</v>
      </c>
      <c r="R40" s="26">
        <v>0</v>
      </c>
      <c r="S40" s="26">
        <v>0.23</v>
      </c>
      <c r="T40" s="26">
        <v>1.75</v>
      </c>
      <c r="U40" s="26">
        <v>294.44</v>
      </c>
      <c r="V40" s="26">
        <v>214.05</v>
      </c>
      <c r="W40" s="26">
        <v>30.19</v>
      </c>
      <c r="X40" s="26">
        <v>14.49</v>
      </c>
      <c r="Y40" s="26">
        <v>224.31</v>
      </c>
      <c r="Z40" s="26">
        <v>4.63</v>
      </c>
      <c r="AA40" s="26">
        <v>4841.74</v>
      </c>
      <c r="AB40" s="26">
        <v>601.79999999999995</v>
      </c>
      <c r="AC40" s="26">
        <v>5831.51</v>
      </c>
      <c r="AD40" s="26">
        <v>3.72</v>
      </c>
      <c r="AE40" s="26">
        <v>0.15</v>
      </c>
      <c r="AF40" s="26">
        <v>1.23</v>
      </c>
      <c r="AG40" s="26">
        <v>5.34</v>
      </c>
      <c r="AH40" s="26">
        <v>9.26</v>
      </c>
      <c r="AI40" s="26">
        <v>6.86</v>
      </c>
      <c r="AJ40" s="26">
        <v>0</v>
      </c>
      <c r="AK40" s="26">
        <v>1102.32</v>
      </c>
      <c r="AL40" s="26">
        <v>824.41</v>
      </c>
      <c r="AM40" s="26">
        <v>1501.94</v>
      </c>
      <c r="AN40" s="26">
        <v>1384.77</v>
      </c>
      <c r="AO40" s="26">
        <v>426.37</v>
      </c>
      <c r="AP40" s="26">
        <v>766.61</v>
      </c>
      <c r="AQ40" s="26">
        <v>219.49</v>
      </c>
      <c r="AR40" s="26">
        <v>833.04</v>
      </c>
      <c r="AS40" s="26">
        <v>309.83999999999997</v>
      </c>
      <c r="AT40" s="26">
        <v>293.17</v>
      </c>
      <c r="AU40" s="26">
        <v>506.25</v>
      </c>
      <c r="AV40" s="26">
        <v>481.59</v>
      </c>
      <c r="AW40" s="26">
        <v>266.55</v>
      </c>
      <c r="AX40" s="26">
        <v>946.04</v>
      </c>
      <c r="AY40" s="26">
        <v>0</v>
      </c>
      <c r="AZ40" s="26">
        <v>250.25</v>
      </c>
      <c r="BA40" s="26">
        <v>244.15</v>
      </c>
      <c r="BB40" s="26">
        <v>189.67</v>
      </c>
      <c r="BC40" s="26">
        <v>82.57</v>
      </c>
      <c r="BD40" s="26">
        <v>7.0000000000000007E-2</v>
      </c>
      <c r="BE40" s="26">
        <v>0.03</v>
      </c>
      <c r="BF40" s="26">
        <v>0.02</v>
      </c>
      <c r="BG40" s="26">
        <v>0.04</v>
      </c>
      <c r="BH40" s="26">
        <v>0.04</v>
      </c>
      <c r="BI40" s="26">
        <v>0.19</v>
      </c>
      <c r="BJ40" s="26">
        <v>0</v>
      </c>
      <c r="BK40" s="26">
        <v>0.94</v>
      </c>
      <c r="BL40" s="26">
        <v>0</v>
      </c>
      <c r="BM40" s="26">
        <v>0.43</v>
      </c>
      <c r="BN40" s="26">
        <v>0.02</v>
      </c>
      <c r="BO40" s="26">
        <v>0.04</v>
      </c>
      <c r="BP40" s="26">
        <v>0</v>
      </c>
      <c r="BQ40" s="26">
        <v>0.04</v>
      </c>
      <c r="BR40" s="26">
        <v>0.06</v>
      </c>
      <c r="BS40" s="26">
        <v>1.95</v>
      </c>
      <c r="BT40" s="26">
        <v>0</v>
      </c>
      <c r="BU40" s="26">
        <v>0</v>
      </c>
      <c r="BV40" s="26">
        <v>3.78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102.51</v>
      </c>
      <c r="CC40" s="25">
        <v>55.81</v>
      </c>
      <c r="CE40" s="23">
        <v>4942.04</v>
      </c>
      <c r="CG40" s="23">
        <v>30.74</v>
      </c>
      <c r="CH40" s="23">
        <v>18.79</v>
      </c>
      <c r="CI40" s="23">
        <v>24.77</v>
      </c>
      <c r="CJ40" s="23">
        <v>2437.11</v>
      </c>
      <c r="CK40" s="23">
        <v>1509.8</v>
      </c>
      <c r="CL40" s="23">
        <v>1973.46</v>
      </c>
      <c r="CM40" s="23">
        <v>29.7</v>
      </c>
      <c r="CN40" s="23">
        <v>26.13</v>
      </c>
      <c r="CO40" s="23">
        <v>27.95</v>
      </c>
      <c r="CP40" s="23">
        <v>0</v>
      </c>
      <c r="CQ40" s="23">
        <v>0.57999999999999996</v>
      </c>
      <c r="CR40" s="23">
        <v>33.82</v>
      </c>
    </row>
    <row r="41" spans="1:96" s="23" customFormat="1">
      <c r="A41" s="23" t="str">
        <f>"2"</f>
        <v>2</v>
      </c>
      <c r="B41" s="24" t="s">
        <v>95</v>
      </c>
      <c r="C41" s="25" t="str">
        <f>"28,9"</f>
        <v>28,9</v>
      </c>
      <c r="D41" s="25">
        <v>1.91</v>
      </c>
      <c r="E41" s="25">
        <v>0</v>
      </c>
      <c r="F41" s="25">
        <v>0.19</v>
      </c>
      <c r="G41" s="25">
        <v>0.19</v>
      </c>
      <c r="H41" s="25">
        <v>13.55</v>
      </c>
      <c r="I41" s="25">
        <v>64.707388999999992</v>
      </c>
      <c r="J41" s="26">
        <v>0</v>
      </c>
      <c r="K41" s="26">
        <v>0</v>
      </c>
      <c r="L41" s="26">
        <v>0</v>
      </c>
      <c r="M41" s="26">
        <v>0</v>
      </c>
      <c r="N41" s="26">
        <v>0.32</v>
      </c>
      <c r="O41" s="26">
        <v>13.18</v>
      </c>
      <c r="P41" s="26">
        <v>0.06</v>
      </c>
      <c r="Q41" s="26">
        <v>0</v>
      </c>
      <c r="R41" s="26">
        <v>0</v>
      </c>
      <c r="S41" s="26">
        <v>0</v>
      </c>
      <c r="T41" s="26">
        <v>0.52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92.27</v>
      </c>
      <c r="AL41" s="26">
        <v>96.05</v>
      </c>
      <c r="AM41" s="26">
        <v>147.09</v>
      </c>
      <c r="AN41" s="26">
        <v>48.78</v>
      </c>
      <c r="AO41" s="26">
        <v>28.91</v>
      </c>
      <c r="AP41" s="26">
        <v>57.83</v>
      </c>
      <c r="AQ41" s="26">
        <v>21.87</v>
      </c>
      <c r="AR41" s="26">
        <v>104.59</v>
      </c>
      <c r="AS41" s="26">
        <v>64.87</v>
      </c>
      <c r="AT41" s="26">
        <v>90.51</v>
      </c>
      <c r="AU41" s="26">
        <v>74.67</v>
      </c>
      <c r="AV41" s="26">
        <v>39.22</v>
      </c>
      <c r="AW41" s="26">
        <v>69.39</v>
      </c>
      <c r="AX41" s="26">
        <v>580.29999999999995</v>
      </c>
      <c r="AY41" s="26">
        <v>0</v>
      </c>
      <c r="AZ41" s="26">
        <v>189.08</v>
      </c>
      <c r="BA41" s="26">
        <v>82.22</v>
      </c>
      <c r="BB41" s="26">
        <v>54.56</v>
      </c>
      <c r="BC41" s="26">
        <v>43.25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11.3</v>
      </c>
      <c r="CC41" s="25">
        <v>1.83</v>
      </c>
      <c r="CE41" s="23">
        <v>0</v>
      </c>
      <c r="CG41" s="23">
        <v>0</v>
      </c>
      <c r="CH41" s="23">
        <v>0</v>
      </c>
      <c r="CI41" s="23">
        <v>0</v>
      </c>
      <c r="CJ41" s="23">
        <v>794.13</v>
      </c>
      <c r="CK41" s="23">
        <v>305.95</v>
      </c>
      <c r="CL41" s="23">
        <v>550.04</v>
      </c>
      <c r="CM41" s="23">
        <v>6.35</v>
      </c>
      <c r="CN41" s="23">
        <v>6.35</v>
      </c>
      <c r="CO41" s="23">
        <v>6.35</v>
      </c>
      <c r="CP41" s="23">
        <v>0</v>
      </c>
      <c r="CQ41" s="23">
        <v>0</v>
      </c>
      <c r="CR41" s="23">
        <v>1.53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1.31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1.0900000000000001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4.75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2.88</v>
      </c>
    </row>
    <row r="44" spans="1:96" s="27" customFormat="1" ht="11.4">
      <c r="B44" s="28" t="s">
        <v>114</v>
      </c>
      <c r="C44" s="29"/>
      <c r="D44" s="29">
        <v>27.39</v>
      </c>
      <c r="E44" s="29">
        <v>11.82</v>
      </c>
      <c r="F44" s="29">
        <v>30.92</v>
      </c>
      <c r="G44" s="29">
        <v>20.29</v>
      </c>
      <c r="H44" s="29">
        <v>113.1</v>
      </c>
      <c r="I44" s="29">
        <v>822.5</v>
      </c>
      <c r="J44" s="30">
        <v>10.14</v>
      </c>
      <c r="K44" s="30">
        <v>12.62</v>
      </c>
      <c r="L44" s="30">
        <v>0</v>
      </c>
      <c r="M44" s="30">
        <v>0</v>
      </c>
      <c r="N44" s="30">
        <v>28.33</v>
      </c>
      <c r="O44" s="30">
        <v>73.09</v>
      </c>
      <c r="P44" s="30">
        <v>11.68</v>
      </c>
      <c r="Q44" s="30">
        <v>0</v>
      </c>
      <c r="R44" s="30">
        <v>0</v>
      </c>
      <c r="S44" s="30">
        <v>1.32</v>
      </c>
      <c r="T44" s="30">
        <v>9.0299999999999994</v>
      </c>
      <c r="U44" s="30">
        <v>1461.97</v>
      </c>
      <c r="V44" s="30">
        <v>1337.13</v>
      </c>
      <c r="W44" s="30">
        <v>140.82</v>
      </c>
      <c r="X44" s="30">
        <v>98.15</v>
      </c>
      <c r="Y44" s="30">
        <v>446.84</v>
      </c>
      <c r="Z44" s="30">
        <v>9.1</v>
      </c>
      <c r="AA44" s="30">
        <v>4855.54</v>
      </c>
      <c r="AB44" s="30">
        <v>2763.04</v>
      </c>
      <c r="AC44" s="30">
        <v>6289.61</v>
      </c>
      <c r="AD44" s="30">
        <v>11.96</v>
      </c>
      <c r="AE44" s="30">
        <v>0.38</v>
      </c>
      <c r="AF44" s="30">
        <v>1.4</v>
      </c>
      <c r="AG44" s="30">
        <v>7.74</v>
      </c>
      <c r="AH44" s="30">
        <v>14.55</v>
      </c>
      <c r="AI44" s="30">
        <v>15.37</v>
      </c>
      <c r="AJ44" s="30">
        <v>0</v>
      </c>
      <c r="AK44" s="30">
        <v>1604.41</v>
      </c>
      <c r="AL44" s="30">
        <v>1306.8399999999999</v>
      </c>
      <c r="AM44" s="30">
        <v>2404.52</v>
      </c>
      <c r="AN44" s="30">
        <v>1840.22</v>
      </c>
      <c r="AO44" s="30">
        <v>618.13</v>
      </c>
      <c r="AP44" s="30">
        <v>1173.26</v>
      </c>
      <c r="AQ44" s="30">
        <v>358.62</v>
      </c>
      <c r="AR44" s="30">
        <v>1434.28</v>
      </c>
      <c r="AS44" s="30">
        <v>775.37</v>
      </c>
      <c r="AT44" s="30">
        <v>914.1</v>
      </c>
      <c r="AU44" s="30">
        <v>1311.33</v>
      </c>
      <c r="AV44" s="30">
        <v>726.74</v>
      </c>
      <c r="AW44" s="30">
        <v>724.75</v>
      </c>
      <c r="AX44" s="30">
        <v>4334.1899999999996</v>
      </c>
      <c r="AY44" s="30">
        <v>0</v>
      </c>
      <c r="AZ44" s="30">
        <v>1257.8599999999999</v>
      </c>
      <c r="BA44" s="30">
        <v>810.71</v>
      </c>
      <c r="BB44" s="30">
        <v>532.79999999999995</v>
      </c>
      <c r="BC44" s="30">
        <v>312.70999999999998</v>
      </c>
      <c r="BD44" s="30">
        <v>0.17</v>
      </c>
      <c r="BE44" s="30">
        <v>0.08</v>
      </c>
      <c r="BF44" s="30">
        <v>0.04</v>
      </c>
      <c r="BG44" s="30">
        <v>0.1</v>
      </c>
      <c r="BH44" s="30">
        <v>0.11</v>
      </c>
      <c r="BI44" s="30">
        <v>0.51</v>
      </c>
      <c r="BJ44" s="30">
        <v>0</v>
      </c>
      <c r="BK44" s="30">
        <v>2.75</v>
      </c>
      <c r="BL44" s="30">
        <v>0</v>
      </c>
      <c r="BM44" s="30">
        <v>1.19</v>
      </c>
      <c r="BN44" s="30">
        <v>0.06</v>
      </c>
      <c r="BO44" s="30">
        <v>0.13</v>
      </c>
      <c r="BP44" s="30">
        <v>0</v>
      </c>
      <c r="BQ44" s="30">
        <v>0.1</v>
      </c>
      <c r="BR44" s="30">
        <v>0.16</v>
      </c>
      <c r="BS44" s="30">
        <v>5.57</v>
      </c>
      <c r="BT44" s="30">
        <v>0</v>
      </c>
      <c r="BU44" s="30">
        <v>0</v>
      </c>
      <c r="BV44" s="30">
        <v>11.51</v>
      </c>
      <c r="BW44" s="30">
        <v>0.05</v>
      </c>
      <c r="BX44" s="30">
        <v>0</v>
      </c>
      <c r="BY44" s="30">
        <v>0</v>
      </c>
      <c r="BZ44" s="30">
        <v>0</v>
      </c>
      <c r="CA44" s="30">
        <v>0</v>
      </c>
      <c r="CB44" s="30">
        <v>731.31</v>
      </c>
      <c r="CC44" s="29">
        <f>SUM($CC$36:$CC$43)</f>
        <v>112.77</v>
      </c>
      <c r="CD44" s="27">
        <f>$I$44/$I$49*100</f>
        <v>26.174428299569115</v>
      </c>
      <c r="CE44" s="27">
        <v>5316.05</v>
      </c>
      <c r="CG44" s="27">
        <v>135.61000000000001</v>
      </c>
      <c r="CH44" s="27">
        <v>79.47</v>
      </c>
      <c r="CI44" s="27">
        <v>107.54</v>
      </c>
      <c r="CJ44" s="27">
        <v>5708.35</v>
      </c>
      <c r="CK44" s="27">
        <v>3072.28</v>
      </c>
      <c r="CL44" s="27">
        <v>4390.3100000000004</v>
      </c>
      <c r="CM44" s="27">
        <v>109.02</v>
      </c>
      <c r="CN44" s="27">
        <v>71.459999999999994</v>
      </c>
      <c r="CO44" s="27">
        <v>90.27</v>
      </c>
      <c r="CP44" s="27">
        <v>7</v>
      </c>
      <c r="CQ44" s="27">
        <v>2.75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 ht="24">
      <c r="A46" s="23" t="str">
        <f>"11/1"</f>
        <v>11/1</v>
      </c>
      <c r="B46" s="24" t="s">
        <v>107</v>
      </c>
      <c r="C46" s="25" t="str">
        <f>"200"</f>
        <v>200</v>
      </c>
      <c r="D46" s="25">
        <v>5.8</v>
      </c>
      <c r="E46" s="25">
        <v>5.8</v>
      </c>
      <c r="F46" s="25">
        <v>5</v>
      </c>
      <c r="G46" s="25">
        <v>0</v>
      </c>
      <c r="H46" s="25">
        <v>9.6</v>
      </c>
      <c r="I46" s="25">
        <v>105.28</v>
      </c>
      <c r="J46" s="26">
        <v>3.4</v>
      </c>
      <c r="K46" s="26">
        <v>0</v>
      </c>
      <c r="L46" s="26">
        <v>0</v>
      </c>
      <c r="M46" s="26">
        <v>0</v>
      </c>
      <c r="N46" s="26">
        <v>9.6</v>
      </c>
      <c r="O46" s="26">
        <v>0</v>
      </c>
      <c r="P46" s="26">
        <v>0</v>
      </c>
      <c r="Q46" s="26">
        <v>0</v>
      </c>
      <c r="R46" s="26">
        <v>0</v>
      </c>
      <c r="S46" s="26">
        <v>0.2</v>
      </c>
      <c r="T46" s="26">
        <v>1.4</v>
      </c>
      <c r="U46" s="26">
        <v>100</v>
      </c>
      <c r="V46" s="26">
        <v>292</v>
      </c>
      <c r="W46" s="26">
        <v>240</v>
      </c>
      <c r="X46" s="26">
        <v>28</v>
      </c>
      <c r="Y46" s="26">
        <v>180</v>
      </c>
      <c r="Z46" s="26">
        <v>0.2</v>
      </c>
      <c r="AA46" s="26">
        <v>40</v>
      </c>
      <c r="AB46" s="26">
        <v>20</v>
      </c>
      <c r="AC46" s="26">
        <v>44</v>
      </c>
      <c r="AD46" s="26">
        <v>0</v>
      </c>
      <c r="AE46" s="26">
        <v>0.08</v>
      </c>
      <c r="AF46" s="26">
        <v>0.3</v>
      </c>
      <c r="AG46" s="26">
        <v>0.2</v>
      </c>
      <c r="AH46" s="26">
        <v>1.6</v>
      </c>
      <c r="AI46" s="26">
        <v>2.6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178</v>
      </c>
      <c r="CC46" s="25">
        <v>44.4</v>
      </c>
      <c r="CE46" s="23">
        <v>43.33</v>
      </c>
      <c r="CG46" s="23">
        <v>18</v>
      </c>
      <c r="CH46" s="23">
        <v>4</v>
      </c>
      <c r="CI46" s="23">
        <v>11</v>
      </c>
      <c r="CJ46" s="23">
        <v>1150</v>
      </c>
      <c r="CK46" s="23">
        <v>420</v>
      </c>
      <c r="CL46" s="23">
        <v>785</v>
      </c>
      <c r="CM46" s="23">
        <v>26</v>
      </c>
      <c r="CN46" s="23">
        <v>6</v>
      </c>
      <c r="CO46" s="23">
        <v>16</v>
      </c>
      <c r="CP46" s="23">
        <v>0</v>
      </c>
      <c r="CQ46" s="23">
        <v>0</v>
      </c>
      <c r="CR46" s="23">
        <v>37</v>
      </c>
    </row>
    <row r="47" spans="1:96" s="19" customFormat="1">
      <c r="A47" s="19" t="str">
        <f>"11/3"</f>
        <v>11/3</v>
      </c>
      <c r="B47" s="20" t="s">
        <v>108</v>
      </c>
      <c r="C47" s="21" t="str">
        <f>"30"</f>
        <v>30</v>
      </c>
      <c r="D47" s="21">
        <v>4.2</v>
      </c>
      <c r="E47" s="21">
        <v>0</v>
      </c>
      <c r="F47" s="21">
        <v>4.05</v>
      </c>
      <c r="G47" s="21">
        <v>0</v>
      </c>
      <c r="H47" s="21">
        <v>27.51</v>
      </c>
      <c r="I47" s="21">
        <v>161.56799999999998</v>
      </c>
      <c r="J47" s="22">
        <v>0.63</v>
      </c>
      <c r="K47" s="22">
        <v>0</v>
      </c>
      <c r="L47" s="22">
        <v>0</v>
      </c>
      <c r="M47" s="22">
        <v>0</v>
      </c>
      <c r="N47" s="22">
        <v>11.58</v>
      </c>
      <c r="O47" s="22">
        <v>15.24</v>
      </c>
      <c r="P47" s="22">
        <v>0.69</v>
      </c>
      <c r="Q47" s="22">
        <v>0</v>
      </c>
      <c r="R47" s="22">
        <v>0</v>
      </c>
      <c r="S47" s="22">
        <v>0.15</v>
      </c>
      <c r="T47" s="22">
        <v>0.3</v>
      </c>
      <c r="U47" s="22">
        <v>99</v>
      </c>
      <c r="V47" s="22">
        <v>33</v>
      </c>
      <c r="W47" s="22">
        <v>8.6999999999999993</v>
      </c>
      <c r="X47" s="22">
        <v>6</v>
      </c>
      <c r="Y47" s="22">
        <v>27</v>
      </c>
      <c r="Z47" s="22">
        <v>0.63</v>
      </c>
      <c r="AA47" s="22">
        <v>3</v>
      </c>
      <c r="AB47" s="22">
        <v>2.4</v>
      </c>
      <c r="AC47" s="22">
        <v>3.3</v>
      </c>
      <c r="AD47" s="22">
        <v>1.05</v>
      </c>
      <c r="AE47" s="22">
        <v>0.02</v>
      </c>
      <c r="AF47" s="22">
        <v>0.02</v>
      </c>
      <c r="AG47" s="22">
        <v>0.21</v>
      </c>
      <c r="AH47" s="22">
        <v>0.56999999999999995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1.35</v>
      </c>
      <c r="CC47" s="21">
        <v>5.22</v>
      </c>
      <c r="CE47" s="19">
        <v>3.4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4.3499999999999996</v>
      </c>
    </row>
    <row r="48" spans="1:96" s="27" customFormat="1" ht="11.4">
      <c r="B48" s="28" t="s">
        <v>116</v>
      </c>
      <c r="C48" s="29"/>
      <c r="D48" s="29">
        <v>10</v>
      </c>
      <c r="E48" s="29">
        <v>5.8</v>
      </c>
      <c r="F48" s="29">
        <v>9.0500000000000007</v>
      </c>
      <c r="G48" s="29">
        <v>0</v>
      </c>
      <c r="H48" s="29">
        <v>37.11</v>
      </c>
      <c r="I48" s="29">
        <v>266.85000000000002</v>
      </c>
      <c r="J48" s="30">
        <v>4.03</v>
      </c>
      <c r="K48" s="30">
        <v>0</v>
      </c>
      <c r="L48" s="30">
        <v>0</v>
      </c>
      <c r="M48" s="30">
        <v>0</v>
      </c>
      <c r="N48" s="30">
        <v>21.18</v>
      </c>
      <c r="O48" s="30">
        <v>15.24</v>
      </c>
      <c r="P48" s="30">
        <v>0.69</v>
      </c>
      <c r="Q48" s="30">
        <v>0</v>
      </c>
      <c r="R48" s="30">
        <v>0</v>
      </c>
      <c r="S48" s="30">
        <v>0.35</v>
      </c>
      <c r="T48" s="30">
        <v>1.7</v>
      </c>
      <c r="U48" s="30">
        <v>199</v>
      </c>
      <c r="V48" s="30">
        <v>325</v>
      </c>
      <c r="W48" s="30">
        <v>248.7</v>
      </c>
      <c r="X48" s="30">
        <v>34</v>
      </c>
      <c r="Y48" s="30">
        <v>207</v>
      </c>
      <c r="Z48" s="30">
        <v>0.83</v>
      </c>
      <c r="AA48" s="30">
        <v>43</v>
      </c>
      <c r="AB48" s="30">
        <v>22.4</v>
      </c>
      <c r="AC48" s="30">
        <v>47.3</v>
      </c>
      <c r="AD48" s="30">
        <v>1.05</v>
      </c>
      <c r="AE48" s="30">
        <v>0.1</v>
      </c>
      <c r="AF48" s="30">
        <v>0.32</v>
      </c>
      <c r="AG48" s="30">
        <v>0.41</v>
      </c>
      <c r="AH48" s="30">
        <v>2.17</v>
      </c>
      <c r="AI48" s="30">
        <v>2.6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179.35</v>
      </c>
      <c r="CC48" s="29">
        <f>SUM($CC$45:$CC$47)</f>
        <v>49.62</v>
      </c>
      <c r="CD48" s="27">
        <f>$I$48/$I$49*100</f>
        <v>8.4919710537872568</v>
      </c>
      <c r="CE48" s="27">
        <v>46.73</v>
      </c>
      <c r="CG48" s="27">
        <v>18</v>
      </c>
      <c r="CH48" s="27">
        <v>4</v>
      </c>
      <c r="CI48" s="27">
        <v>11</v>
      </c>
      <c r="CJ48" s="27">
        <v>1150</v>
      </c>
      <c r="CK48" s="27">
        <v>420</v>
      </c>
      <c r="CL48" s="27">
        <v>785</v>
      </c>
      <c r="CM48" s="27">
        <v>26</v>
      </c>
      <c r="CN48" s="27">
        <v>6</v>
      </c>
      <c r="CO48" s="27">
        <v>16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104.51</v>
      </c>
      <c r="E49" s="29">
        <v>46.3</v>
      </c>
      <c r="F49" s="29">
        <v>110.87</v>
      </c>
      <c r="G49" s="29">
        <v>43.89</v>
      </c>
      <c r="H49" s="29">
        <v>443.13</v>
      </c>
      <c r="I49" s="29">
        <v>3142.38</v>
      </c>
      <c r="J49" s="30">
        <v>49.08</v>
      </c>
      <c r="K49" s="30">
        <v>22.76</v>
      </c>
      <c r="L49" s="30">
        <v>0</v>
      </c>
      <c r="M49" s="30">
        <v>0</v>
      </c>
      <c r="N49" s="30">
        <v>127.84</v>
      </c>
      <c r="O49" s="30">
        <v>284.32</v>
      </c>
      <c r="P49" s="30">
        <v>30.97</v>
      </c>
      <c r="Q49" s="30">
        <v>0</v>
      </c>
      <c r="R49" s="30">
        <v>0</v>
      </c>
      <c r="S49" s="30">
        <v>4.37</v>
      </c>
      <c r="T49" s="30">
        <v>29.41</v>
      </c>
      <c r="U49" s="30">
        <v>4633.5</v>
      </c>
      <c r="V49" s="30">
        <v>3777.39</v>
      </c>
      <c r="W49" s="30">
        <v>1274.49</v>
      </c>
      <c r="X49" s="30">
        <v>402.84</v>
      </c>
      <c r="Y49" s="30">
        <v>1855.4</v>
      </c>
      <c r="Z49" s="30">
        <v>23.69</v>
      </c>
      <c r="AA49" s="30">
        <v>9497.11</v>
      </c>
      <c r="AB49" s="30">
        <v>5376.92</v>
      </c>
      <c r="AC49" s="30">
        <v>12277.88</v>
      </c>
      <c r="AD49" s="30">
        <v>26.87</v>
      </c>
      <c r="AE49" s="30">
        <v>1.37</v>
      </c>
      <c r="AF49" s="30">
        <v>3.7</v>
      </c>
      <c r="AG49" s="30">
        <v>17.45</v>
      </c>
      <c r="AH49" s="30">
        <v>41.41</v>
      </c>
      <c r="AI49" s="30">
        <v>35.82</v>
      </c>
      <c r="AJ49" s="30">
        <v>0</v>
      </c>
      <c r="AK49" s="30">
        <v>4849.1499999999996</v>
      </c>
      <c r="AL49" s="30">
        <v>3944.07</v>
      </c>
      <c r="AM49" s="30">
        <v>6946.53</v>
      </c>
      <c r="AN49" s="30">
        <v>4915.8500000000004</v>
      </c>
      <c r="AO49" s="30">
        <v>1719.91</v>
      </c>
      <c r="AP49" s="30">
        <v>3346.36</v>
      </c>
      <c r="AQ49" s="30">
        <v>1233.53</v>
      </c>
      <c r="AR49" s="30">
        <v>4360.63</v>
      </c>
      <c r="AS49" s="30">
        <v>2405.77</v>
      </c>
      <c r="AT49" s="30">
        <v>3018.58</v>
      </c>
      <c r="AU49" s="30">
        <v>3968.19</v>
      </c>
      <c r="AV49" s="30">
        <v>2241.85</v>
      </c>
      <c r="AW49" s="30">
        <v>2678.39</v>
      </c>
      <c r="AX49" s="30">
        <v>14409.98</v>
      </c>
      <c r="AY49" s="30">
        <v>0</v>
      </c>
      <c r="AZ49" s="30">
        <v>4669.42</v>
      </c>
      <c r="BA49" s="30">
        <v>2765.71</v>
      </c>
      <c r="BB49" s="30">
        <v>2378.8200000000002</v>
      </c>
      <c r="BC49" s="30">
        <v>1168.0899999999999</v>
      </c>
      <c r="BD49" s="30">
        <v>0.95</v>
      </c>
      <c r="BE49" s="30">
        <v>0.46</v>
      </c>
      <c r="BF49" s="30">
        <v>0.34</v>
      </c>
      <c r="BG49" s="30">
        <v>0.87</v>
      </c>
      <c r="BH49" s="30">
        <v>0.93</v>
      </c>
      <c r="BI49" s="30">
        <v>3.49</v>
      </c>
      <c r="BJ49" s="30">
        <v>0.08</v>
      </c>
      <c r="BK49" s="30">
        <v>13.06</v>
      </c>
      <c r="BL49" s="30">
        <v>0.05</v>
      </c>
      <c r="BM49" s="30">
        <v>4.79</v>
      </c>
      <c r="BN49" s="30">
        <v>0.16</v>
      </c>
      <c r="BO49" s="30">
        <v>0.22</v>
      </c>
      <c r="BP49" s="30">
        <v>0</v>
      </c>
      <c r="BQ49" s="30">
        <v>0.65</v>
      </c>
      <c r="BR49" s="30">
        <v>0.99</v>
      </c>
      <c r="BS49" s="30">
        <v>18.32</v>
      </c>
      <c r="BT49" s="30">
        <v>0</v>
      </c>
      <c r="BU49" s="30">
        <v>0</v>
      </c>
      <c r="BV49" s="30">
        <v>23.57</v>
      </c>
      <c r="BW49" s="30">
        <v>0.18</v>
      </c>
      <c r="BX49" s="30">
        <v>0</v>
      </c>
      <c r="BY49" s="30">
        <v>0</v>
      </c>
      <c r="BZ49" s="30">
        <v>0</v>
      </c>
      <c r="CA49" s="30">
        <v>0</v>
      </c>
      <c r="CB49" s="30">
        <v>2584.62</v>
      </c>
      <c r="CC49" s="29">
        <v>429.99999999999994</v>
      </c>
      <c r="CE49" s="27">
        <v>10393.26</v>
      </c>
      <c r="CG49" s="27">
        <v>398.29</v>
      </c>
      <c r="CH49" s="27">
        <v>207.97</v>
      </c>
      <c r="CI49" s="27">
        <v>303.13</v>
      </c>
      <c r="CJ49" s="27">
        <v>23805.27</v>
      </c>
      <c r="CK49" s="27">
        <v>11622.21</v>
      </c>
      <c r="CL49" s="27">
        <v>17713.740000000002</v>
      </c>
      <c r="CM49" s="27">
        <v>398.42</v>
      </c>
      <c r="CN49" s="27">
        <v>241.24</v>
      </c>
      <c r="CO49" s="27">
        <v>319.89</v>
      </c>
      <c r="CP49" s="27">
        <v>33.72</v>
      </c>
      <c r="CQ49" s="27">
        <v>7.15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14</v>
      </c>
      <c r="E51" s="16"/>
      <c r="F51" s="16">
        <v>33</v>
      </c>
      <c r="G51" s="16"/>
      <c r="H51" s="16">
        <v>54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106</v>
      </c>
      <c r="B23" s="58" t="s">
        <v>146</v>
      </c>
      <c r="C23" s="72" t="s">
        <v>150</v>
      </c>
      <c r="D23" s="41" t="s">
        <v>107</v>
      </c>
      <c r="E23" s="42">
        <v>200</v>
      </c>
      <c r="F23" s="43">
        <v>44.4</v>
      </c>
      <c r="G23" s="42">
        <v>105.28</v>
      </c>
      <c r="H23" s="42">
        <v>5.8</v>
      </c>
      <c r="I23" s="42">
        <v>5</v>
      </c>
      <c r="J23" s="44">
        <v>9.6</v>
      </c>
    </row>
    <row r="24" spans="1:10">
      <c r="A24" s="45"/>
      <c r="B24" s="70" t="s">
        <v>143</v>
      </c>
      <c r="C24" s="73" t="s">
        <v>151</v>
      </c>
      <c r="D24" s="47" t="s">
        <v>108</v>
      </c>
      <c r="E24" s="48">
        <v>30</v>
      </c>
      <c r="F24" s="49">
        <v>5.22</v>
      </c>
      <c r="G24" s="48">
        <v>161.56799999999998</v>
      </c>
      <c r="H24" s="48">
        <v>4.2</v>
      </c>
      <c r="I24" s="48">
        <v>4.05</v>
      </c>
      <c r="J24" s="50">
        <v>27.51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45701.328356481485</v>
      </c>
      <c r="C1">
        <f>YEAR(Дата_Сост)</f>
        <v>2025</v>
      </c>
      <c r="D1">
        <f>MONTH(Дата_Сост)</f>
        <v>2</v>
      </c>
      <c r="E1">
        <f>DAY(Дата_Сост)</f>
        <v>13</v>
      </c>
    </row>
    <row r="2" spans="1:5">
      <c r="A2" t="s">
        <v>82</v>
      </c>
      <c r="B2" s="2">
        <v>45691.511504629627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2025-02-03T07:47:16Z</dcterms:modified>
</cp:coreProperties>
</file>