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<sst xmlns="http://schemas.openxmlformats.org/spreadsheetml/2006/main" count="184" uniqueCount="153">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</sst>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19.2.2025г.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"19 февраля 2025 г."</f>
        <v>19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"220"</f>
        <v>220</v>
      </c>
      <c r="D11" s="25">
        <v>3.29</v>
      </c>
      <c r="E11" s="25">
        <v>3.23</v>
      </c>
      <c r="F11" s="25">
        <v>6.65</v>
      </c>
      <c r="G11" s="25">
        <v>0</v>
      </c>
      <c r="H11" s="25">
        <v>9.41</v>
      </c>
      <c r="I11" s="25">
        <v>107.94037539999999</v>
      </c>
      <c r="J11" s="26">
        <v>4.79</v>
      </c>
      <c r="K11" s="26">
        <v>0.12</v>
      </c>
      <c r="L11" s="26">
        <v>0</v>
      </c>
      <c r="M11" s="26">
        <v>0</v>
      </c>
      <c r="N11" s="26">
        <v>8.7899999999999991</v>
      </c>
      <c r="O11" s="26">
        <v>0</v>
      </c>
      <c r="P11" s="26">
        <v>0.62</v>
      </c>
      <c r="Q11" s="26">
        <v>0</v>
      </c>
      <c r="R11" s="26">
        <v>0</v>
      </c>
      <c r="S11" s="26">
        <v>0.11</v>
      </c>
      <c r="T11" s="26">
        <v>2.16</v>
      </c>
      <c r="U11" s="26">
        <v>483.66</v>
      </c>
      <c r="V11" s="26">
        <v>189.06</v>
      </c>
      <c r="W11" s="26">
        <v>135.91</v>
      </c>
      <c r="X11" s="26">
        <v>16.100000000000001</v>
      </c>
      <c r="Y11" s="26">
        <v>93.83</v>
      </c>
      <c r="Z11" s="26">
        <v>0.2</v>
      </c>
      <c r="AA11" s="26">
        <v>26.4</v>
      </c>
      <c r="AB11" s="26">
        <v>22</v>
      </c>
      <c r="AC11" s="26">
        <v>48.95</v>
      </c>
      <c r="AD11" s="26">
        <v>0.06</v>
      </c>
      <c r="AE11" s="26">
        <v>0.04</v>
      </c>
      <c r="AF11" s="26">
        <v>0.15</v>
      </c>
      <c r="AG11" s="26">
        <v>0.16</v>
      </c>
      <c r="AH11" s="26">
        <v>0.89</v>
      </c>
      <c r="AI11" s="26">
        <v>2.95</v>
      </c>
      <c r="AJ11" s="26">
        <v>0</v>
      </c>
      <c r="AK11" s="26">
        <v>170.72</v>
      </c>
      <c r="AL11" s="26">
        <v>168.61</v>
      </c>
      <c r="AM11" s="26">
        <v>289.33</v>
      </c>
      <c r="AN11" s="26">
        <v>231.89</v>
      </c>
      <c r="AO11" s="26">
        <v>77.400000000000006</v>
      </c>
      <c r="AP11" s="26">
        <v>136.86000000000001</v>
      </c>
      <c r="AQ11" s="26">
        <v>46.69</v>
      </c>
      <c r="AR11" s="26">
        <v>153.13999999999999</v>
      </c>
      <c r="AS11" s="26">
        <v>1.88</v>
      </c>
      <c r="AT11" s="26">
        <v>1.36</v>
      </c>
      <c r="AU11" s="26">
        <v>2.96</v>
      </c>
      <c r="AV11" s="26">
        <v>1.81</v>
      </c>
      <c r="AW11" s="26">
        <v>1.25</v>
      </c>
      <c r="AX11" s="26">
        <v>7.4</v>
      </c>
      <c r="AY11" s="26">
        <v>0</v>
      </c>
      <c r="AZ11" s="26">
        <v>2.4900000000000002</v>
      </c>
      <c r="BA11" s="26">
        <v>2.8</v>
      </c>
      <c r="BB11" s="26">
        <v>192.43</v>
      </c>
      <c r="BC11" s="26">
        <v>27.4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0.38</v>
      </c>
      <c r="BJ11" s="26">
        <v>0</v>
      </c>
      <c r="BK11" s="26">
        <v>1.08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0.88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222.79</v>
      </c>
      <c r="CC11" s="25">
        <v>26.72</v>
      </c>
      <c r="CE11" s="23">
        <v>30.07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4.4000000000000004</v>
      </c>
      <c r="CQ11" s="23">
        <v>1.1000000000000001</v>
      </c>
      <c r="CR11" s="23">
        <v>16.2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2.85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2.38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1.1100000000000001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0.67</v>
      </c>
    </row>
    <row r="15" spans="1:96" s="27" customFormat="1" ht="11.4">
      <c r="B15" s="28" t="s">
        <v>97</v>
      </c>
      <c r="C15" s="29"/>
      <c r="D15" s="29">
        <v>11.44</v>
      </c>
      <c r="E15" s="29">
        <v>8.31</v>
      </c>
      <c r="F15" s="29">
        <v>11.57</v>
      </c>
      <c r="G15" s="29">
        <v>0.32</v>
      </c>
      <c r="H15" s="29">
        <v>36.74</v>
      </c>
      <c r="I15" s="29">
        <v>294.58</v>
      </c>
      <c r="J15" s="30">
        <v>5.99</v>
      </c>
      <c r="K15" s="30">
        <v>0.12</v>
      </c>
      <c r="L15" s="30">
        <v>0</v>
      </c>
      <c r="M15" s="30">
        <v>0</v>
      </c>
      <c r="N15" s="30">
        <v>15.45</v>
      </c>
      <c r="O15" s="30">
        <v>20.52</v>
      </c>
      <c r="P15" s="30">
        <v>0.76</v>
      </c>
      <c r="Q15" s="30">
        <v>0</v>
      </c>
      <c r="R15" s="30">
        <v>0</v>
      </c>
      <c r="S15" s="30">
        <v>0.11</v>
      </c>
      <c r="T15" s="30">
        <v>3.41</v>
      </c>
      <c r="U15" s="30">
        <v>537.32000000000005</v>
      </c>
      <c r="V15" s="30">
        <v>245.24</v>
      </c>
      <c r="W15" s="30">
        <v>158.08000000000001</v>
      </c>
      <c r="X15" s="30">
        <v>20.9</v>
      </c>
      <c r="Y15" s="30">
        <v>170.63</v>
      </c>
      <c r="Z15" s="30">
        <v>1.22</v>
      </c>
      <c r="AA15" s="30">
        <v>126.4</v>
      </c>
      <c r="AB15" s="30">
        <v>46</v>
      </c>
      <c r="AC15" s="30">
        <v>152.94999999999999</v>
      </c>
      <c r="AD15" s="30">
        <v>0.3</v>
      </c>
      <c r="AE15" s="30">
        <v>7.0000000000000007E-2</v>
      </c>
      <c r="AF15" s="30">
        <v>0.32</v>
      </c>
      <c r="AG15" s="30">
        <v>0.24</v>
      </c>
      <c r="AH15" s="30">
        <v>2.33</v>
      </c>
      <c r="AI15" s="30">
        <v>2.95</v>
      </c>
      <c r="AJ15" s="30">
        <v>0</v>
      </c>
      <c r="AK15" s="30">
        <v>623.20000000000005</v>
      </c>
      <c r="AL15" s="30">
        <v>556.96</v>
      </c>
      <c r="AM15" s="30">
        <v>950.76</v>
      </c>
      <c r="AN15" s="30">
        <v>669.04</v>
      </c>
      <c r="AO15" s="30">
        <v>292.02</v>
      </c>
      <c r="AP15" s="30">
        <v>470.9</v>
      </c>
      <c r="AQ15" s="30">
        <v>162.35</v>
      </c>
      <c r="AR15" s="30">
        <v>576.80999999999995</v>
      </c>
      <c r="AS15" s="30">
        <v>386.88</v>
      </c>
      <c r="AT15" s="30">
        <v>457.1</v>
      </c>
      <c r="AU15" s="30">
        <v>610.84</v>
      </c>
      <c r="AV15" s="30">
        <v>198.89</v>
      </c>
      <c r="AW15" s="30">
        <v>275.7</v>
      </c>
      <c r="AX15" s="30">
        <v>1620.18</v>
      </c>
      <c r="AY15" s="30">
        <v>5.6</v>
      </c>
      <c r="AZ15" s="30">
        <v>455.29</v>
      </c>
      <c r="BA15" s="30">
        <v>502.02</v>
      </c>
      <c r="BB15" s="30">
        <v>467.79</v>
      </c>
      <c r="BC15" s="30">
        <v>211.94</v>
      </c>
      <c r="BD15" s="30">
        <v>0.13</v>
      </c>
      <c r="BE15" s="30">
        <v>0.06</v>
      </c>
      <c r="BF15" s="30">
        <v>0.03</v>
      </c>
      <c r="BG15" s="30">
        <v>7.0000000000000007E-2</v>
      </c>
      <c r="BH15" s="30">
        <v>0.08</v>
      </c>
      <c r="BI15" s="30">
        <v>0.38</v>
      </c>
      <c r="BJ15" s="30">
        <v>0</v>
      </c>
      <c r="BK15" s="30">
        <v>1.1100000000000001</v>
      </c>
      <c r="BL15" s="30">
        <v>0</v>
      </c>
      <c r="BM15" s="30">
        <v>0.33</v>
      </c>
      <c r="BN15" s="30">
        <v>0</v>
      </c>
      <c r="BO15" s="30">
        <v>0</v>
      </c>
      <c r="BP15" s="30">
        <v>0</v>
      </c>
      <c r="BQ15" s="30">
        <v>7.0000000000000007E-2</v>
      </c>
      <c r="BR15" s="30">
        <v>0.12</v>
      </c>
      <c r="BS15" s="30">
        <v>0.91</v>
      </c>
      <c r="BT15" s="30">
        <v>0</v>
      </c>
      <c r="BU15" s="30">
        <v>0</v>
      </c>
      <c r="BV15" s="30">
        <v>0.18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470.07</v>
      </c>
      <c r="CC15" s="29">
        <f>SUM($CC$10:$CC$14)</f>
        <v>48.01</v>
      </c>
      <c r="CD15" s="27">
        <f>$I$15/$I$49*100</f>
        <v>11.125672741006515</v>
      </c>
      <c r="CE15" s="27">
        <v>134.07</v>
      </c>
      <c r="CG15" s="27">
        <v>49.45</v>
      </c>
      <c r="CH15" s="27">
        <v>28.4</v>
      </c>
      <c r="CI15" s="27">
        <v>38.92</v>
      </c>
      <c r="CJ15" s="27">
        <v>2266.15</v>
      </c>
      <c r="CK15" s="27">
        <v>1163.67</v>
      </c>
      <c r="CL15" s="27">
        <v>1714.91</v>
      </c>
      <c r="CM15" s="27">
        <v>38.15</v>
      </c>
      <c r="CN15" s="27">
        <v>25.74</v>
      </c>
      <c r="CO15" s="27">
        <v>31.94</v>
      </c>
      <c r="CP15" s="27">
        <v>10.4</v>
      </c>
      <c r="CQ15" s="27">
        <v>1.1000000000000001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"5/1"</f>
        <v>5/1</v>
      </c>
      <c r="B17" s="24" t="s">
        <v>99</v>
      </c>
      <c r="C17" s="25" t="str">
        <f>"60"</f>
        <v>60</v>
      </c>
      <c r="D17" s="25">
        <v>1.01</v>
      </c>
      <c r="E17" s="25">
        <v>0</v>
      </c>
      <c r="F17" s="25">
        <v>3.62</v>
      </c>
      <c r="G17" s="25">
        <v>3.62</v>
      </c>
      <c r="H17" s="25">
        <v>6.22</v>
      </c>
      <c r="I17" s="25">
        <v>59.312853599999997</v>
      </c>
      <c r="J17" s="26">
        <v>0.45</v>
      </c>
      <c r="K17" s="26">
        <v>2.34</v>
      </c>
      <c r="L17" s="26">
        <v>0</v>
      </c>
      <c r="M17" s="26">
        <v>0</v>
      </c>
      <c r="N17" s="26">
        <v>4.04</v>
      </c>
      <c r="O17" s="26">
        <v>1.24</v>
      </c>
      <c r="P17" s="26">
        <v>0.93</v>
      </c>
      <c r="Q17" s="26">
        <v>0</v>
      </c>
      <c r="R17" s="26">
        <v>0</v>
      </c>
      <c r="S17" s="26">
        <v>0.12</v>
      </c>
      <c r="T17" s="26">
        <v>0.78</v>
      </c>
      <c r="U17" s="26">
        <v>118.81</v>
      </c>
      <c r="V17" s="26">
        <v>118.41</v>
      </c>
      <c r="W17" s="26">
        <v>20.190000000000001</v>
      </c>
      <c r="X17" s="26">
        <v>6.57</v>
      </c>
      <c r="Y17" s="26">
        <v>14.16</v>
      </c>
      <c r="Z17" s="26">
        <v>0.27</v>
      </c>
      <c r="AA17" s="26">
        <v>0</v>
      </c>
      <c r="AB17" s="26">
        <v>7.41</v>
      </c>
      <c r="AC17" s="26">
        <v>1.1299999999999999</v>
      </c>
      <c r="AD17" s="26">
        <v>1.63</v>
      </c>
      <c r="AE17" s="26">
        <v>0.01</v>
      </c>
      <c r="AF17" s="26">
        <v>0.02</v>
      </c>
      <c r="AG17" s="26">
        <v>0.27</v>
      </c>
      <c r="AH17" s="26">
        <v>0.36</v>
      </c>
      <c r="AI17" s="26">
        <v>17.079999999999998</v>
      </c>
      <c r="AJ17" s="26">
        <v>0</v>
      </c>
      <c r="AK17" s="26">
        <v>21.49</v>
      </c>
      <c r="AL17" s="26">
        <v>18.52</v>
      </c>
      <c r="AM17" s="26">
        <v>23.71</v>
      </c>
      <c r="AN17" s="26">
        <v>22.6</v>
      </c>
      <c r="AO17" s="26">
        <v>8.15</v>
      </c>
      <c r="AP17" s="26">
        <v>16.670000000000002</v>
      </c>
      <c r="AQ17" s="26">
        <v>3.71</v>
      </c>
      <c r="AR17" s="26">
        <v>20.75</v>
      </c>
      <c r="AS17" s="26">
        <v>26.3</v>
      </c>
      <c r="AT17" s="26">
        <v>31.49</v>
      </c>
      <c r="AU17" s="26">
        <v>63.72</v>
      </c>
      <c r="AV17" s="26">
        <v>10.38</v>
      </c>
      <c r="AW17" s="26">
        <v>17.41</v>
      </c>
      <c r="AX17" s="26">
        <v>101.88</v>
      </c>
      <c r="AY17" s="26">
        <v>0</v>
      </c>
      <c r="AZ17" s="26">
        <v>21.86</v>
      </c>
      <c r="BA17" s="26">
        <v>21.86</v>
      </c>
      <c r="BB17" s="26">
        <v>18.52</v>
      </c>
      <c r="BC17" s="26">
        <v>7.41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49.27</v>
      </c>
      <c r="CC17" s="25">
        <v>11.23</v>
      </c>
      <c r="CE17" s="23">
        <v>1.23</v>
      </c>
      <c r="CG17" s="23">
        <v>16.38</v>
      </c>
      <c r="CH17" s="23">
        <v>7.22</v>
      </c>
      <c r="CI17" s="23">
        <v>11.8</v>
      </c>
      <c r="CJ17" s="23">
        <v>406.9</v>
      </c>
      <c r="CK17" s="23">
        <v>103.56</v>
      </c>
      <c r="CL17" s="23">
        <v>255.23</v>
      </c>
      <c r="CM17" s="23">
        <v>11.11</v>
      </c>
      <c r="CN17" s="23">
        <v>9.14</v>
      </c>
      <c r="CO17" s="23">
        <v>10.119999999999999</v>
      </c>
      <c r="CP17" s="23">
        <v>1.8</v>
      </c>
      <c r="CQ17" s="23">
        <v>0.3</v>
      </c>
      <c r="CR17" s="23">
        <v>6.81</v>
      </c>
    </row>
    <row r="18" spans="1:96" s="23" customFormat="1">
      <c r="A18" s="23" t="str">
        <f>"358"</f>
        <v>358</v>
      </c>
      <c r="B18" s="24" t="s">
        <v>100</v>
      </c>
      <c r="C18" s="25" t="str">
        <f>"200"</f>
        <v>200</v>
      </c>
      <c r="D18" s="25">
        <v>5.32</v>
      </c>
      <c r="E18" s="25">
        <v>0</v>
      </c>
      <c r="F18" s="25">
        <v>4.9000000000000004</v>
      </c>
      <c r="G18" s="25">
        <v>4.1900000000000004</v>
      </c>
      <c r="H18" s="25">
        <v>16.510000000000002</v>
      </c>
      <c r="I18" s="25">
        <v>128.52595999999997</v>
      </c>
      <c r="J18" s="26">
        <v>0.54</v>
      </c>
      <c r="K18" s="26">
        <v>2.6</v>
      </c>
      <c r="L18" s="26">
        <v>0</v>
      </c>
      <c r="M18" s="26">
        <v>0</v>
      </c>
      <c r="N18" s="26">
        <v>9.89</v>
      </c>
      <c r="O18" s="26">
        <v>5.7</v>
      </c>
      <c r="P18" s="26">
        <v>0.92</v>
      </c>
      <c r="Q18" s="26">
        <v>0</v>
      </c>
      <c r="R18" s="26">
        <v>0</v>
      </c>
      <c r="S18" s="26">
        <v>0.12</v>
      </c>
      <c r="T18" s="26">
        <v>0.86</v>
      </c>
      <c r="U18" s="26">
        <v>97</v>
      </c>
      <c r="V18" s="26">
        <v>234.72</v>
      </c>
      <c r="W18" s="26">
        <v>9.11</v>
      </c>
      <c r="X18" s="26">
        <v>12.07</v>
      </c>
      <c r="Y18" s="26">
        <v>29.16</v>
      </c>
      <c r="Z18" s="26">
        <v>0.47</v>
      </c>
      <c r="AA18" s="26">
        <v>0</v>
      </c>
      <c r="AB18" s="26">
        <v>774.66</v>
      </c>
      <c r="AC18" s="26">
        <v>161.5</v>
      </c>
      <c r="AD18" s="26">
        <v>1.85</v>
      </c>
      <c r="AE18" s="26">
        <v>0.04</v>
      </c>
      <c r="AF18" s="26">
        <v>0.03</v>
      </c>
      <c r="AG18" s="26">
        <v>0.51</v>
      </c>
      <c r="AH18" s="26">
        <v>0.88</v>
      </c>
      <c r="AI18" s="26">
        <v>3.82</v>
      </c>
      <c r="AJ18" s="26">
        <v>0</v>
      </c>
      <c r="AK18" s="26">
        <v>13.01</v>
      </c>
      <c r="AL18" s="26">
        <v>18.28</v>
      </c>
      <c r="AM18" s="26">
        <v>22.86</v>
      </c>
      <c r="AN18" s="26">
        <v>26.32</v>
      </c>
      <c r="AO18" s="26">
        <v>4.59</v>
      </c>
      <c r="AP18" s="26">
        <v>18.05</v>
      </c>
      <c r="AQ18" s="26">
        <v>8.42</v>
      </c>
      <c r="AR18" s="26">
        <v>18.37</v>
      </c>
      <c r="AS18" s="26">
        <v>26.29</v>
      </c>
      <c r="AT18" s="26">
        <v>65.66</v>
      </c>
      <c r="AU18" s="26">
        <v>37.53</v>
      </c>
      <c r="AV18" s="26">
        <v>6.54</v>
      </c>
      <c r="AW18" s="26">
        <v>18.22</v>
      </c>
      <c r="AX18" s="26">
        <v>103.71</v>
      </c>
      <c r="AY18" s="26">
        <v>0</v>
      </c>
      <c r="AZ18" s="26">
        <v>13.99</v>
      </c>
      <c r="BA18" s="26">
        <v>13.04</v>
      </c>
      <c r="BB18" s="26">
        <v>13.09</v>
      </c>
      <c r="BC18" s="26">
        <v>5.99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</v>
      </c>
      <c r="BT18" s="26">
        <v>0</v>
      </c>
      <c r="BU18" s="26">
        <v>0</v>
      </c>
      <c r="BV18" s="26">
        <v>2.4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190.62</v>
      </c>
      <c r="CC18" s="25">
        <v>22.15</v>
      </c>
      <c r="CE18" s="23">
        <v>129.11000000000001</v>
      </c>
      <c r="CG18" s="23">
        <v>12.32</v>
      </c>
      <c r="CH18" s="23">
        <v>7.52</v>
      </c>
      <c r="CI18" s="23">
        <v>9.92</v>
      </c>
      <c r="CJ18" s="23">
        <v>286.56</v>
      </c>
      <c r="CK18" s="23">
        <v>182.56</v>
      </c>
      <c r="CL18" s="23">
        <v>234.56</v>
      </c>
      <c r="CM18" s="23">
        <v>8.2100000000000009</v>
      </c>
      <c r="CN18" s="23">
        <v>1.68</v>
      </c>
      <c r="CO18" s="23">
        <v>4.9400000000000004</v>
      </c>
      <c r="CP18" s="23">
        <v>0</v>
      </c>
      <c r="CQ18" s="23">
        <v>0.24</v>
      </c>
      <c r="CR18" s="23">
        <v>13.42</v>
      </c>
    </row>
    <row r="19" spans="1:96" s="23" customFormat="1">
      <c r="A19" s="23" t="str">
        <f>"3/3"</f>
        <v>3/3</v>
      </c>
      <c r="B19" s="24" t="s">
        <v>101</v>
      </c>
      <c r="C19" s="25" t="str">
        <f>"160"</f>
        <v>160</v>
      </c>
      <c r="D19" s="25">
        <v>3.32</v>
      </c>
      <c r="E19" s="25">
        <v>0.57999999999999996</v>
      </c>
      <c r="F19" s="25">
        <v>3.91</v>
      </c>
      <c r="G19" s="25">
        <v>0.55000000000000004</v>
      </c>
      <c r="H19" s="25">
        <v>23.55</v>
      </c>
      <c r="I19" s="25">
        <v>141.42475999999999</v>
      </c>
      <c r="J19" s="26">
        <v>2.4300000000000002</v>
      </c>
      <c r="K19" s="26">
        <v>0.09</v>
      </c>
      <c r="L19" s="26">
        <v>0</v>
      </c>
      <c r="M19" s="26">
        <v>0</v>
      </c>
      <c r="N19" s="26">
        <v>2.29</v>
      </c>
      <c r="O19" s="26">
        <v>19.440000000000001</v>
      </c>
      <c r="P19" s="26">
        <v>1.81</v>
      </c>
      <c r="Q19" s="26">
        <v>0</v>
      </c>
      <c r="R19" s="26">
        <v>0</v>
      </c>
      <c r="S19" s="26">
        <v>0.31</v>
      </c>
      <c r="T19" s="26">
        <v>2.58</v>
      </c>
      <c r="U19" s="26">
        <v>245.61</v>
      </c>
      <c r="V19" s="26">
        <v>678.71</v>
      </c>
      <c r="W19" s="26">
        <v>38.07</v>
      </c>
      <c r="X19" s="26">
        <v>32.49</v>
      </c>
      <c r="Y19" s="26">
        <v>92.99</v>
      </c>
      <c r="Z19" s="26">
        <v>1.21</v>
      </c>
      <c r="AA19" s="26">
        <v>20</v>
      </c>
      <c r="AB19" s="26">
        <v>36.380000000000003</v>
      </c>
      <c r="AC19" s="26">
        <v>26.72</v>
      </c>
      <c r="AD19" s="26">
        <v>0.18</v>
      </c>
      <c r="AE19" s="26">
        <v>0.13</v>
      </c>
      <c r="AF19" s="26">
        <v>0.11</v>
      </c>
      <c r="AG19" s="26">
        <v>1.42</v>
      </c>
      <c r="AH19" s="26">
        <v>2.76</v>
      </c>
      <c r="AI19" s="26">
        <v>5.81</v>
      </c>
      <c r="AJ19" s="26">
        <v>0</v>
      </c>
      <c r="AK19" s="26">
        <v>66.77</v>
      </c>
      <c r="AL19" s="26">
        <v>86.87</v>
      </c>
      <c r="AM19" s="26">
        <v>123.73</v>
      </c>
      <c r="AN19" s="26">
        <v>125.97</v>
      </c>
      <c r="AO19" s="26">
        <v>28.39</v>
      </c>
      <c r="AP19" s="26">
        <v>81.209999999999994</v>
      </c>
      <c r="AQ19" s="26">
        <v>37.159999999999997</v>
      </c>
      <c r="AR19" s="26">
        <v>85.42</v>
      </c>
      <c r="AS19" s="26">
        <v>80.709999999999994</v>
      </c>
      <c r="AT19" s="26">
        <v>219.87</v>
      </c>
      <c r="AU19" s="26">
        <v>97.93</v>
      </c>
      <c r="AV19" s="26">
        <v>20.48</v>
      </c>
      <c r="AW19" s="26">
        <v>57</v>
      </c>
      <c r="AX19" s="26">
        <v>306.36</v>
      </c>
      <c r="AY19" s="26">
        <v>0</v>
      </c>
      <c r="AZ19" s="26">
        <v>42.86</v>
      </c>
      <c r="BA19" s="26">
        <v>38.99</v>
      </c>
      <c r="BB19" s="26">
        <v>77.599999999999994</v>
      </c>
      <c r="BC19" s="26">
        <v>23.1</v>
      </c>
      <c r="BD19" s="26">
        <v>0.1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</v>
      </c>
      <c r="BJ19" s="26">
        <v>0</v>
      </c>
      <c r="BK19" s="26">
        <v>0.94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0.9</v>
      </c>
      <c r="BT19" s="26">
        <v>0</v>
      </c>
      <c r="BU19" s="26">
        <v>0</v>
      </c>
      <c r="BV19" s="26">
        <v>0.15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131.87</v>
      </c>
      <c r="CC19" s="25">
        <v>28.22</v>
      </c>
      <c r="CE19" s="23">
        <v>26.06</v>
      </c>
      <c r="CG19" s="23">
        <v>32.44</v>
      </c>
      <c r="CH19" s="23">
        <v>18.53</v>
      </c>
      <c r="CI19" s="23">
        <v>25.48</v>
      </c>
      <c r="CJ19" s="23">
        <v>521.14</v>
      </c>
      <c r="CK19" s="23">
        <v>449.02</v>
      </c>
      <c r="CL19" s="23">
        <v>485.08</v>
      </c>
      <c r="CM19" s="23">
        <v>20.75</v>
      </c>
      <c r="CN19" s="23">
        <v>3.09</v>
      </c>
      <c r="CO19" s="23">
        <v>11.92</v>
      </c>
      <c r="CP19" s="23">
        <v>0</v>
      </c>
      <c r="CQ19" s="23">
        <v>0.8</v>
      </c>
      <c r="CR19" s="23">
        <v>17.100000000000001</v>
      </c>
    </row>
    <row r="20" spans="1:96" s="23" customFormat="1" ht="24">
      <c r="A20" s="23" t="str">
        <f>"16/8"</f>
        <v>16/8</v>
      </c>
      <c r="B20" s="24" t="s">
        <v>102</v>
      </c>
      <c r="C20" s="25" t="str">
        <f>"90"</f>
        <v>90</v>
      </c>
      <c r="D20" s="25">
        <v>13.5</v>
      </c>
      <c r="E20" s="25">
        <v>11.93</v>
      </c>
      <c r="F20" s="25">
        <v>11.62</v>
      </c>
      <c r="G20" s="25">
        <v>3.52</v>
      </c>
      <c r="H20" s="25">
        <v>9.64</v>
      </c>
      <c r="I20" s="25">
        <v>197.0136</v>
      </c>
      <c r="J20" s="26">
        <v>5.37</v>
      </c>
      <c r="K20" s="26">
        <v>2.93</v>
      </c>
      <c r="L20" s="26">
        <v>0</v>
      </c>
      <c r="M20" s="26">
        <v>0</v>
      </c>
      <c r="N20" s="26">
        <v>0.99</v>
      </c>
      <c r="O20" s="26">
        <v>8.18</v>
      </c>
      <c r="P20" s="26">
        <v>0.47</v>
      </c>
      <c r="Q20" s="26">
        <v>0</v>
      </c>
      <c r="R20" s="26">
        <v>0</v>
      </c>
      <c r="S20" s="26">
        <v>0.05</v>
      </c>
      <c r="T20" s="26">
        <v>1.48</v>
      </c>
      <c r="U20" s="26">
        <v>206.09</v>
      </c>
      <c r="V20" s="26">
        <v>207.73</v>
      </c>
      <c r="W20" s="26">
        <v>10.72</v>
      </c>
      <c r="X20" s="26">
        <v>16.489999999999998</v>
      </c>
      <c r="Y20" s="26">
        <v>117.41</v>
      </c>
      <c r="Z20" s="26">
        <v>1.95</v>
      </c>
      <c r="AA20" s="26">
        <v>0</v>
      </c>
      <c r="AB20" s="26">
        <v>0</v>
      </c>
      <c r="AC20" s="26">
        <v>0</v>
      </c>
      <c r="AD20" s="26">
        <v>2.35</v>
      </c>
      <c r="AE20" s="26">
        <v>0.05</v>
      </c>
      <c r="AF20" s="26">
        <v>0.1</v>
      </c>
      <c r="AG20" s="26">
        <v>2.96</v>
      </c>
      <c r="AH20" s="26">
        <v>5.78</v>
      </c>
      <c r="AI20" s="26">
        <v>0.18</v>
      </c>
      <c r="AJ20" s="26">
        <v>0</v>
      </c>
      <c r="AK20" s="26">
        <v>710.76</v>
      </c>
      <c r="AL20" s="26">
        <v>550.45000000000005</v>
      </c>
      <c r="AM20" s="26">
        <v>1022.8</v>
      </c>
      <c r="AN20" s="26">
        <v>1043.83</v>
      </c>
      <c r="AO20" s="26">
        <v>300.11</v>
      </c>
      <c r="AP20" s="26">
        <v>544.41999999999996</v>
      </c>
      <c r="AQ20" s="26">
        <v>145.82</v>
      </c>
      <c r="AR20" s="26">
        <v>563.15</v>
      </c>
      <c r="AS20" s="26">
        <v>729.49</v>
      </c>
      <c r="AT20" s="26">
        <v>715.01</v>
      </c>
      <c r="AU20" s="26">
        <v>1173.75</v>
      </c>
      <c r="AV20" s="26">
        <v>475.31</v>
      </c>
      <c r="AW20" s="26">
        <v>636.25</v>
      </c>
      <c r="AX20" s="26">
        <v>2266.58</v>
      </c>
      <c r="AY20" s="26">
        <v>185.96</v>
      </c>
      <c r="AZ20" s="26">
        <v>535.70000000000005</v>
      </c>
      <c r="BA20" s="26">
        <v>542.12</v>
      </c>
      <c r="BB20" s="26">
        <v>449.78</v>
      </c>
      <c r="BC20" s="26">
        <v>188.14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0.22</v>
      </c>
      <c r="BL20" s="26">
        <v>0</v>
      </c>
      <c r="BM20" s="26">
        <v>0.14000000000000001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0.81</v>
      </c>
      <c r="BT20" s="26">
        <v>0</v>
      </c>
      <c r="BU20" s="26">
        <v>0</v>
      </c>
      <c r="BV20" s="26">
        <v>2.0299999999999998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77.349999999999994</v>
      </c>
      <c r="CC20" s="25">
        <v>55.7</v>
      </c>
      <c r="CE20" s="23">
        <v>0</v>
      </c>
      <c r="CG20" s="23">
        <v>58.69</v>
      </c>
      <c r="CH20" s="23">
        <v>30.41</v>
      </c>
      <c r="CI20" s="23">
        <v>44.55</v>
      </c>
      <c r="CJ20" s="23">
        <v>1178.57</v>
      </c>
      <c r="CK20" s="23">
        <v>424.05</v>
      </c>
      <c r="CL20" s="23">
        <v>801.31</v>
      </c>
      <c r="CM20" s="23">
        <v>25.16</v>
      </c>
      <c r="CN20" s="23">
        <v>17.059999999999999</v>
      </c>
      <c r="CO20" s="23">
        <v>21.11</v>
      </c>
      <c r="CP20" s="23">
        <v>0</v>
      </c>
      <c r="CQ20" s="23">
        <v>0.45</v>
      </c>
      <c r="CR20" s="23">
        <v>33.950000000000003</v>
      </c>
    </row>
    <row r="21" spans="1:96" s="23" customFormat="1">
      <c r="A21" s="23" t="str">
        <f>"2"</f>
        <v>2</v>
      </c>
      <c r="B21" s="24" t="s">
        <v>95</v>
      </c>
      <c r="C21" s="25" t="str">
        <f>"43,5"</f>
        <v>43,5</v>
      </c>
      <c r="D21" s="25">
        <v>2.88</v>
      </c>
      <c r="E21" s="25">
        <v>0</v>
      </c>
      <c r="F21" s="25">
        <v>0.28999999999999998</v>
      </c>
      <c r="G21" s="25">
        <v>0.28999999999999998</v>
      </c>
      <c r="H21" s="25">
        <v>20.399999999999999</v>
      </c>
      <c r="I21" s="25">
        <v>97.396934999999999</v>
      </c>
      <c r="J21" s="26">
        <v>0</v>
      </c>
      <c r="K21" s="26">
        <v>0</v>
      </c>
      <c r="L21" s="26">
        <v>0</v>
      </c>
      <c r="M21" s="26">
        <v>0</v>
      </c>
      <c r="N21" s="26">
        <v>0.48</v>
      </c>
      <c r="O21" s="26">
        <v>19.84</v>
      </c>
      <c r="P21" s="26">
        <v>0.09</v>
      </c>
      <c r="Q21" s="26">
        <v>0</v>
      </c>
      <c r="R21" s="26">
        <v>0</v>
      </c>
      <c r="S21" s="26">
        <v>0</v>
      </c>
      <c r="T21" s="26">
        <v>0.78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138.88999999999999</v>
      </c>
      <c r="AL21" s="26">
        <v>144.57</v>
      </c>
      <c r="AM21" s="26">
        <v>221.39</v>
      </c>
      <c r="AN21" s="26">
        <v>73.42</v>
      </c>
      <c r="AO21" s="26">
        <v>43.52</v>
      </c>
      <c r="AP21" s="26">
        <v>87.04</v>
      </c>
      <c r="AQ21" s="26">
        <v>32.93</v>
      </c>
      <c r="AR21" s="26">
        <v>157.44</v>
      </c>
      <c r="AS21" s="26">
        <v>97.64</v>
      </c>
      <c r="AT21" s="26">
        <v>136.24</v>
      </c>
      <c r="AU21" s="26">
        <v>112.4</v>
      </c>
      <c r="AV21" s="26">
        <v>59.04</v>
      </c>
      <c r="AW21" s="26">
        <v>104.45</v>
      </c>
      <c r="AX21" s="26">
        <v>873.46</v>
      </c>
      <c r="AY21" s="26">
        <v>0</v>
      </c>
      <c r="AZ21" s="26">
        <v>284.58999999999997</v>
      </c>
      <c r="BA21" s="26">
        <v>123.75</v>
      </c>
      <c r="BB21" s="26">
        <v>82.12</v>
      </c>
      <c r="BC21" s="26">
        <v>65.09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0.12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17.010000000000002</v>
      </c>
      <c r="CC21" s="25">
        <v>2.76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2.2999999999999998</v>
      </c>
    </row>
    <row r="22" spans="1:96" s="23" customFormat="1">
      <c r="A22" s="23" t="str">
        <f>"3"</f>
        <v>3</v>
      </c>
      <c r="B22" s="24" t="s">
        <v>103</v>
      </c>
      <c r="C22" s="25" t="str">
        <f>"40"</f>
        <v>40</v>
      </c>
      <c r="D22" s="25">
        <v>2.64</v>
      </c>
      <c r="E22" s="25">
        <v>0</v>
      </c>
      <c r="F22" s="25">
        <v>0.48</v>
      </c>
      <c r="G22" s="25">
        <v>0.48</v>
      </c>
      <c r="H22" s="25">
        <v>16.68</v>
      </c>
      <c r="I22" s="25">
        <v>77.35199999999999</v>
      </c>
      <c r="J22" s="26">
        <v>0.08</v>
      </c>
      <c r="K22" s="26">
        <v>0</v>
      </c>
      <c r="L22" s="26">
        <v>0</v>
      </c>
      <c r="M22" s="26">
        <v>0</v>
      </c>
      <c r="N22" s="26">
        <v>0.48</v>
      </c>
      <c r="O22" s="26">
        <v>12.88</v>
      </c>
      <c r="P22" s="26">
        <v>3.32</v>
      </c>
      <c r="Q22" s="26">
        <v>0</v>
      </c>
      <c r="R22" s="26">
        <v>0</v>
      </c>
      <c r="S22" s="26">
        <v>0.4</v>
      </c>
      <c r="T22" s="26">
        <v>1</v>
      </c>
      <c r="U22" s="26">
        <v>244</v>
      </c>
      <c r="V22" s="26">
        <v>98</v>
      </c>
      <c r="W22" s="26">
        <v>14</v>
      </c>
      <c r="X22" s="26">
        <v>18.8</v>
      </c>
      <c r="Y22" s="26">
        <v>63.2</v>
      </c>
      <c r="Z22" s="26">
        <v>1.56</v>
      </c>
      <c r="AA22" s="26">
        <v>0</v>
      </c>
      <c r="AB22" s="26">
        <v>2</v>
      </c>
      <c r="AC22" s="26">
        <v>0.4</v>
      </c>
      <c r="AD22" s="26">
        <v>0.56000000000000005</v>
      </c>
      <c r="AE22" s="26">
        <v>7.0000000000000007E-2</v>
      </c>
      <c r="AF22" s="26">
        <v>0.03</v>
      </c>
      <c r="AG22" s="26">
        <v>0.28000000000000003</v>
      </c>
      <c r="AH22" s="26">
        <v>0.8</v>
      </c>
      <c r="AI22" s="26">
        <v>0</v>
      </c>
      <c r="AJ22" s="26">
        <v>0</v>
      </c>
      <c r="AK22" s="26">
        <v>128.80000000000001</v>
      </c>
      <c r="AL22" s="26">
        <v>99.2</v>
      </c>
      <c r="AM22" s="26">
        <v>170.8</v>
      </c>
      <c r="AN22" s="26">
        <v>89.2</v>
      </c>
      <c r="AO22" s="26">
        <v>37.200000000000003</v>
      </c>
      <c r="AP22" s="26">
        <v>79.2</v>
      </c>
      <c r="AQ22" s="26">
        <v>32</v>
      </c>
      <c r="AR22" s="26">
        <v>148.4</v>
      </c>
      <c r="AS22" s="26">
        <v>118.8</v>
      </c>
      <c r="AT22" s="26">
        <v>116.4</v>
      </c>
      <c r="AU22" s="26">
        <v>185.6</v>
      </c>
      <c r="AV22" s="26">
        <v>49.6</v>
      </c>
      <c r="AW22" s="26">
        <v>124</v>
      </c>
      <c r="AX22" s="26">
        <v>611.6</v>
      </c>
      <c r="AY22" s="26">
        <v>0</v>
      </c>
      <c r="AZ22" s="26">
        <v>210.4</v>
      </c>
      <c r="BA22" s="26">
        <v>116.4</v>
      </c>
      <c r="BB22" s="26">
        <v>72</v>
      </c>
      <c r="BC22" s="26">
        <v>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0.19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18.8</v>
      </c>
      <c r="CC22" s="25">
        <v>2.62</v>
      </c>
      <c r="CE22" s="23">
        <v>0.33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2.1800000000000002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29.68</v>
      </c>
      <c r="E24" s="29">
        <v>12.51</v>
      </c>
      <c r="F24" s="29">
        <v>24.88</v>
      </c>
      <c r="G24" s="29">
        <v>12.7</v>
      </c>
      <c r="H24" s="29">
        <v>111.29</v>
      </c>
      <c r="I24" s="29">
        <v>770.04</v>
      </c>
      <c r="J24" s="30">
        <v>8.89</v>
      </c>
      <c r="K24" s="30">
        <v>7.95</v>
      </c>
      <c r="L24" s="30">
        <v>0</v>
      </c>
      <c r="M24" s="30">
        <v>0</v>
      </c>
      <c r="N24" s="30">
        <v>32.47</v>
      </c>
      <c r="O24" s="30">
        <v>67.849999999999994</v>
      </c>
      <c r="P24" s="30">
        <v>10.97</v>
      </c>
      <c r="Q24" s="30">
        <v>0</v>
      </c>
      <c r="R24" s="30">
        <v>0</v>
      </c>
      <c r="S24" s="30">
        <v>1.3</v>
      </c>
      <c r="T24" s="30">
        <v>8.2799999999999994</v>
      </c>
      <c r="U24" s="30">
        <v>914.92</v>
      </c>
      <c r="V24" s="30">
        <v>1677.7</v>
      </c>
      <c r="W24" s="30">
        <v>123.28</v>
      </c>
      <c r="X24" s="30">
        <v>106.37</v>
      </c>
      <c r="Y24" s="30">
        <v>344.08</v>
      </c>
      <c r="Z24" s="30">
        <v>6.1</v>
      </c>
      <c r="AA24" s="30">
        <v>20</v>
      </c>
      <c r="AB24" s="30">
        <v>1450.44</v>
      </c>
      <c r="AC24" s="30">
        <v>306.35000000000002</v>
      </c>
      <c r="AD24" s="30">
        <v>7.68</v>
      </c>
      <c r="AE24" s="30">
        <v>0.32</v>
      </c>
      <c r="AF24" s="30">
        <v>0.32</v>
      </c>
      <c r="AG24" s="30">
        <v>5.95</v>
      </c>
      <c r="AH24" s="30">
        <v>11.36</v>
      </c>
      <c r="AI24" s="30">
        <v>27.22</v>
      </c>
      <c r="AJ24" s="30">
        <v>0</v>
      </c>
      <c r="AK24" s="30">
        <v>1079.73</v>
      </c>
      <c r="AL24" s="30">
        <v>917.9</v>
      </c>
      <c r="AM24" s="30">
        <v>1585.31</v>
      </c>
      <c r="AN24" s="30">
        <v>1381.36</v>
      </c>
      <c r="AO24" s="30">
        <v>421.95</v>
      </c>
      <c r="AP24" s="30">
        <v>826.6</v>
      </c>
      <c r="AQ24" s="30">
        <v>260.04000000000002</v>
      </c>
      <c r="AR24" s="30">
        <v>993.53</v>
      </c>
      <c r="AS24" s="30">
        <v>1079.25</v>
      </c>
      <c r="AT24" s="30">
        <v>1284.68</v>
      </c>
      <c r="AU24" s="30">
        <v>1670.98</v>
      </c>
      <c r="AV24" s="30">
        <v>621.36</v>
      </c>
      <c r="AW24" s="30">
        <v>957.34</v>
      </c>
      <c r="AX24" s="30">
        <v>4263.62</v>
      </c>
      <c r="AY24" s="30">
        <v>185.96</v>
      </c>
      <c r="AZ24" s="30">
        <v>1109.42</v>
      </c>
      <c r="BA24" s="30">
        <v>856.17</v>
      </c>
      <c r="BB24" s="30">
        <v>713.11</v>
      </c>
      <c r="BC24" s="30">
        <v>341.74</v>
      </c>
      <c r="BD24" s="30">
        <v>0.1</v>
      </c>
      <c r="BE24" s="30">
        <v>0.05</v>
      </c>
      <c r="BF24" s="30">
        <v>0.03</v>
      </c>
      <c r="BG24" s="30">
        <v>0.06</v>
      </c>
      <c r="BH24" s="30">
        <v>7.0000000000000007E-2</v>
      </c>
      <c r="BI24" s="30">
        <v>0.31</v>
      </c>
      <c r="BJ24" s="30">
        <v>0</v>
      </c>
      <c r="BK24" s="30">
        <v>1.72</v>
      </c>
      <c r="BL24" s="30">
        <v>0</v>
      </c>
      <c r="BM24" s="30">
        <v>0.72</v>
      </c>
      <c r="BN24" s="30">
        <v>0.04</v>
      </c>
      <c r="BO24" s="30">
        <v>7.0000000000000007E-2</v>
      </c>
      <c r="BP24" s="30">
        <v>0</v>
      </c>
      <c r="BQ24" s="30">
        <v>0.06</v>
      </c>
      <c r="BR24" s="30">
        <v>0.11</v>
      </c>
      <c r="BS24" s="30">
        <v>3.53</v>
      </c>
      <c r="BT24" s="30">
        <v>0</v>
      </c>
      <c r="BU24" s="30">
        <v>0</v>
      </c>
      <c r="BV24" s="30">
        <v>6.98</v>
      </c>
      <c r="BW24" s="30">
        <v>0.04</v>
      </c>
      <c r="BX24" s="30">
        <v>0</v>
      </c>
      <c r="BY24" s="30">
        <v>0</v>
      </c>
      <c r="BZ24" s="30">
        <v>0</v>
      </c>
      <c r="CA24" s="30">
        <v>0</v>
      </c>
      <c r="CB24" s="30">
        <v>698.93</v>
      </c>
      <c r="CC24" s="29">
        <f>SUM($CC$16:$CC$23)</f>
        <v>127.45</v>
      </c>
      <c r="CD24" s="27">
        <f>$I$24/$I$49*100</f>
        <v>29.082806156170331</v>
      </c>
      <c r="CE24" s="27">
        <v>261.74</v>
      </c>
      <c r="CG24" s="27">
        <v>125.61</v>
      </c>
      <c r="CH24" s="27">
        <v>69.45</v>
      </c>
      <c r="CI24" s="27">
        <v>97.53</v>
      </c>
      <c r="CJ24" s="27">
        <v>4192.28</v>
      </c>
      <c r="CK24" s="27">
        <v>1852.99</v>
      </c>
      <c r="CL24" s="27">
        <v>3022.63</v>
      </c>
      <c r="CM24" s="27">
        <v>88.62</v>
      </c>
      <c r="CN24" s="27">
        <v>49.59</v>
      </c>
      <c r="CO24" s="27">
        <v>69.11</v>
      </c>
      <c r="CP24" s="27">
        <v>6.8</v>
      </c>
      <c r="CQ24" s="27">
        <v>1.79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9.6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8</v>
      </c>
    </row>
    <row r="27" spans="1:96" s="19" customFormat="1">
      <c r="A27" s="19" t="str">
        <f>""</f>
        <v/>
      </c>
      <c r="B27" s="20" t="s">
        <v>108</v>
      </c>
      <c r="C27" s="21" t="str">
        <f>"30"</f>
        <v>30</v>
      </c>
      <c r="D27" s="21">
        <v>1.5</v>
      </c>
      <c r="E27" s="21">
        <v>0</v>
      </c>
      <c r="F27" s="21">
        <v>4.8</v>
      </c>
      <c r="G27" s="21">
        <v>0</v>
      </c>
      <c r="H27" s="21">
        <v>17.7</v>
      </c>
      <c r="I27" s="21">
        <v>116.45999999999998</v>
      </c>
      <c r="J27" s="22">
        <v>0</v>
      </c>
      <c r="K27" s="22">
        <v>0</v>
      </c>
      <c r="L27" s="22">
        <v>0</v>
      </c>
      <c r="M27" s="22">
        <v>0</v>
      </c>
      <c r="N27" s="22">
        <v>17.7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14.94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12.45</v>
      </c>
    </row>
    <row r="28" spans="1:96" s="27" customFormat="1" ht="11.4">
      <c r="B28" s="28" t="s">
        <v>109</v>
      </c>
      <c r="C28" s="29"/>
      <c r="D28" s="29">
        <v>2.5</v>
      </c>
      <c r="E28" s="29">
        <v>0</v>
      </c>
      <c r="F28" s="29">
        <v>5</v>
      </c>
      <c r="G28" s="29">
        <v>0</v>
      </c>
      <c r="H28" s="29">
        <v>38.299999999999997</v>
      </c>
      <c r="I28" s="29">
        <v>202.94</v>
      </c>
      <c r="J28" s="30">
        <v>0</v>
      </c>
      <c r="K28" s="30">
        <v>0</v>
      </c>
      <c r="L28" s="30">
        <v>0</v>
      </c>
      <c r="M28" s="30">
        <v>0</v>
      </c>
      <c r="N28" s="30">
        <v>37.5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24.54</v>
      </c>
      <c r="CD28" s="27">
        <f>$I$28/$I$49*100</f>
        <v>7.6646209045415912</v>
      </c>
      <c r="CE28" s="27">
        <v>0</v>
      </c>
      <c r="CG28" s="27">
        <v>4</v>
      </c>
      <c r="CH28" s="27">
        <v>4</v>
      </c>
      <c r="CI28" s="27">
        <v>4</v>
      </c>
      <c r="CJ28" s="27">
        <v>400</v>
      </c>
      <c r="CK28" s="27">
        <v>182</v>
      </c>
      <c r="CL28" s="27">
        <v>291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"4/4"</f>
        <v>4/4</v>
      </c>
      <c r="B31" s="24" t="s">
        <v>93</v>
      </c>
      <c r="C31" s="25" t="str">
        <f>"260"</f>
        <v>260</v>
      </c>
      <c r="D31" s="25">
        <v>3.89</v>
      </c>
      <c r="E31" s="25">
        <v>3.82</v>
      </c>
      <c r="F31" s="25">
        <v>7.85</v>
      </c>
      <c r="G31" s="25">
        <v>0</v>
      </c>
      <c r="H31" s="25">
        <v>11.12</v>
      </c>
      <c r="I31" s="25">
        <v>127.56589820000001</v>
      </c>
      <c r="J31" s="26">
        <v>5.66</v>
      </c>
      <c r="K31" s="26">
        <v>0.14000000000000001</v>
      </c>
      <c r="L31" s="26">
        <v>0</v>
      </c>
      <c r="M31" s="26">
        <v>0</v>
      </c>
      <c r="N31" s="26">
        <v>10.39</v>
      </c>
      <c r="O31" s="26">
        <v>0</v>
      </c>
      <c r="P31" s="26">
        <v>0.73</v>
      </c>
      <c r="Q31" s="26">
        <v>0</v>
      </c>
      <c r="R31" s="26">
        <v>0</v>
      </c>
      <c r="S31" s="26">
        <v>0.13</v>
      </c>
      <c r="T31" s="26">
        <v>2.56</v>
      </c>
      <c r="U31" s="26">
        <v>571.6</v>
      </c>
      <c r="V31" s="26">
        <v>223.43</v>
      </c>
      <c r="W31" s="26">
        <v>160.62</v>
      </c>
      <c r="X31" s="26">
        <v>19.02</v>
      </c>
      <c r="Y31" s="26">
        <v>110.89</v>
      </c>
      <c r="Z31" s="26">
        <v>0.24</v>
      </c>
      <c r="AA31" s="26">
        <v>31.2</v>
      </c>
      <c r="AB31" s="26">
        <v>26</v>
      </c>
      <c r="AC31" s="26">
        <v>57.85</v>
      </c>
      <c r="AD31" s="26">
        <v>7.0000000000000007E-2</v>
      </c>
      <c r="AE31" s="26">
        <v>0.05</v>
      </c>
      <c r="AF31" s="26">
        <v>0.17</v>
      </c>
      <c r="AG31" s="26">
        <v>0.19</v>
      </c>
      <c r="AH31" s="26">
        <v>1.05</v>
      </c>
      <c r="AI31" s="26">
        <v>3.48</v>
      </c>
      <c r="AJ31" s="26">
        <v>0</v>
      </c>
      <c r="AK31" s="26">
        <v>201.77</v>
      </c>
      <c r="AL31" s="26">
        <v>199.26</v>
      </c>
      <c r="AM31" s="26">
        <v>341.93</v>
      </c>
      <c r="AN31" s="26">
        <v>274.05</v>
      </c>
      <c r="AO31" s="26">
        <v>91.47</v>
      </c>
      <c r="AP31" s="26">
        <v>161.74</v>
      </c>
      <c r="AQ31" s="26">
        <v>55.18</v>
      </c>
      <c r="AR31" s="26">
        <v>180.99</v>
      </c>
      <c r="AS31" s="26">
        <v>2.2200000000000002</v>
      </c>
      <c r="AT31" s="26">
        <v>1.6</v>
      </c>
      <c r="AU31" s="26">
        <v>3.5</v>
      </c>
      <c r="AV31" s="26">
        <v>2.14</v>
      </c>
      <c r="AW31" s="26">
        <v>1.47</v>
      </c>
      <c r="AX31" s="26">
        <v>8.75</v>
      </c>
      <c r="AY31" s="26">
        <v>0</v>
      </c>
      <c r="AZ31" s="26">
        <v>2.94</v>
      </c>
      <c r="BA31" s="26">
        <v>3.31</v>
      </c>
      <c r="BB31" s="26">
        <v>227.42</v>
      </c>
      <c r="BC31" s="26">
        <v>32.39</v>
      </c>
      <c r="BD31" s="26">
        <v>0.15</v>
      </c>
      <c r="BE31" s="26">
        <v>7.0000000000000007E-2</v>
      </c>
      <c r="BF31" s="26">
        <v>0.04</v>
      </c>
      <c r="BG31" s="26">
        <v>0.09</v>
      </c>
      <c r="BH31" s="26">
        <v>0.1</v>
      </c>
      <c r="BI31" s="26">
        <v>0.45</v>
      </c>
      <c r="BJ31" s="26">
        <v>0</v>
      </c>
      <c r="BK31" s="26">
        <v>1.27</v>
      </c>
      <c r="BL31" s="26">
        <v>0</v>
      </c>
      <c r="BM31" s="26">
        <v>0.39</v>
      </c>
      <c r="BN31" s="26">
        <v>0</v>
      </c>
      <c r="BO31" s="26">
        <v>0</v>
      </c>
      <c r="BP31" s="26">
        <v>0</v>
      </c>
      <c r="BQ31" s="26">
        <v>0.09</v>
      </c>
      <c r="BR31" s="26">
        <v>0.13</v>
      </c>
      <c r="BS31" s="26">
        <v>1.03</v>
      </c>
      <c r="BT31" s="26">
        <v>0</v>
      </c>
      <c r="BU31" s="26">
        <v>0</v>
      </c>
      <c r="BV31" s="26">
        <v>0.06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263.29000000000002</v>
      </c>
      <c r="CC31" s="25">
        <v>31.58</v>
      </c>
      <c r="CE31" s="23">
        <v>35.53</v>
      </c>
      <c r="CG31" s="23">
        <v>43.2</v>
      </c>
      <c r="CH31" s="23">
        <v>23.05</v>
      </c>
      <c r="CI31" s="23">
        <v>33.119999999999997</v>
      </c>
      <c r="CJ31" s="23">
        <v>957.33</v>
      </c>
      <c r="CK31" s="23">
        <v>452.51</v>
      </c>
      <c r="CL31" s="23">
        <v>704.92</v>
      </c>
      <c r="CM31" s="23">
        <v>25.6</v>
      </c>
      <c r="CN31" s="23">
        <v>16.64</v>
      </c>
      <c r="CO31" s="23">
        <v>21.12</v>
      </c>
      <c r="CP31" s="23">
        <v>5.2</v>
      </c>
      <c r="CQ31" s="23">
        <v>1.3</v>
      </c>
      <c r="CR31" s="23">
        <v>19.14</v>
      </c>
    </row>
    <row r="32" spans="1:96" s="23" customFormat="1">
      <c r="A32" s="23" t="str">
        <f>"1/6"</f>
        <v>1/6</v>
      </c>
      <c r="B32" s="24" t="s">
        <v>94</v>
      </c>
      <c r="C32" s="25" t="str">
        <f>"40"</f>
        <v>40</v>
      </c>
      <c r="D32" s="25">
        <v>5.08</v>
      </c>
      <c r="E32" s="25">
        <v>5.08</v>
      </c>
      <c r="F32" s="25">
        <v>4.5999999999999996</v>
      </c>
      <c r="G32" s="25">
        <v>0</v>
      </c>
      <c r="H32" s="25">
        <v>0.28000000000000003</v>
      </c>
      <c r="I32" s="25">
        <v>62.783999999999999</v>
      </c>
      <c r="J32" s="26">
        <v>1.2</v>
      </c>
      <c r="K32" s="26">
        <v>0</v>
      </c>
      <c r="L32" s="26">
        <v>0</v>
      </c>
      <c r="M32" s="26">
        <v>0</v>
      </c>
      <c r="N32" s="26">
        <v>0.28000000000000003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0.4</v>
      </c>
      <c r="U32" s="26">
        <v>53.6</v>
      </c>
      <c r="V32" s="26">
        <v>56</v>
      </c>
      <c r="W32" s="26">
        <v>22</v>
      </c>
      <c r="X32" s="26">
        <v>4.8</v>
      </c>
      <c r="Y32" s="26">
        <v>76.8</v>
      </c>
      <c r="Z32" s="26">
        <v>1</v>
      </c>
      <c r="AA32" s="26">
        <v>100</v>
      </c>
      <c r="AB32" s="26">
        <v>24</v>
      </c>
      <c r="AC32" s="26">
        <v>104</v>
      </c>
      <c r="AD32" s="26">
        <v>0.24</v>
      </c>
      <c r="AE32" s="26">
        <v>0.03</v>
      </c>
      <c r="AF32" s="26">
        <v>0.18</v>
      </c>
      <c r="AG32" s="26">
        <v>0.08</v>
      </c>
      <c r="AH32" s="26">
        <v>1.44</v>
      </c>
      <c r="AI32" s="26">
        <v>0</v>
      </c>
      <c r="AJ32" s="26">
        <v>0</v>
      </c>
      <c r="AK32" s="26">
        <v>308.8</v>
      </c>
      <c r="AL32" s="26">
        <v>238.8</v>
      </c>
      <c r="AM32" s="26">
        <v>432.4</v>
      </c>
      <c r="AN32" s="26">
        <v>361.2</v>
      </c>
      <c r="AO32" s="26">
        <v>169.6</v>
      </c>
      <c r="AP32" s="26">
        <v>244</v>
      </c>
      <c r="AQ32" s="26">
        <v>81.599999999999994</v>
      </c>
      <c r="AR32" s="26">
        <v>260.8</v>
      </c>
      <c r="AS32" s="26">
        <v>284</v>
      </c>
      <c r="AT32" s="26">
        <v>314.8</v>
      </c>
      <c r="AU32" s="26">
        <v>491.6</v>
      </c>
      <c r="AV32" s="26">
        <v>136</v>
      </c>
      <c r="AW32" s="26">
        <v>166.4</v>
      </c>
      <c r="AX32" s="26">
        <v>709.2</v>
      </c>
      <c r="AY32" s="26">
        <v>5.6</v>
      </c>
      <c r="AZ32" s="26">
        <v>158.4</v>
      </c>
      <c r="BA32" s="26">
        <v>371.2</v>
      </c>
      <c r="BB32" s="26">
        <v>190.4</v>
      </c>
      <c r="BC32" s="26">
        <v>117.2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29.64</v>
      </c>
      <c r="CC32" s="25">
        <v>17.329999999999998</v>
      </c>
      <c r="CE32" s="23">
        <v>104</v>
      </c>
      <c r="CG32" s="23">
        <v>5.65</v>
      </c>
      <c r="CH32" s="23">
        <v>4.75</v>
      </c>
      <c r="CI32" s="23">
        <v>5.2</v>
      </c>
      <c r="CJ32" s="23">
        <v>810</v>
      </c>
      <c r="CK32" s="23">
        <v>517.5</v>
      </c>
      <c r="CL32" s="23">
        <v>663.75</v>
      </c>
      <c r="CM32" s="23">
        <v>2.5</v>
      </c>
      <c r="CN32" s="23">
        <v>1.75</v>
      </c>
      <c r="CO32" s="23">
        <v>2.13</v>
      </c>
      <c r="CP32" s="23">
        <v>0</v>
      </c>
      <c r="CQ32" s="23">
        <v>0</v>
      </c>
      <c r="CR32" s="23">
        <v>10.5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3.17</v>
      </c>
      <c r="CE33" s="23">
        <v>0</v>
      </c>
      <c r="CG33" s="23">
        <v>0</v>
      </c>
      <c r="CH33" s="23">
        <v>0</v>
      </c>
      <c r="CI33" s="23">
        <v>0</v>
      </c>
      <c r="CJ33" s="23">
        <v>802.15</v>
      </c>
      <c r="CK33" s="23">
        <v>309.04000000000002</v>
      </c>
      <c r="CL33" s="23">
        <v>555.6</v>
      </c>
      <c r="CM33" s="23">
        <v>6.42</v>
      </c>
      <c r="CN33" s="23">
        <v>6.42</v>
      </c>
      <c r="CO33" s="23">
        <v>6.42</v>
      </c>
      <c r="CP33" s="23">
        <v>0</v>
      </c>
      <c r="CQ33" s="23">
        <v>0</v>
      </c>
      <c r="CR33" s="23">
        <v>2.64</v>
      </c>
    </row>
    <row r="34" spans="1:96" s="19" customFormat="1">
      <c r="A34" s="19" t="str">
        <f>"27/10"</f>
        <v>27/10</v>
      </c>
      <c r="B34" s="20" t="s">
        <v>96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1.1100000000000001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0.67</v>
      </c>
    </row>
    <row r="35" spans="1:96" s="27" customFormat="1" ht="11.4">
      <c r="B35" s="28" t="s">
        <v>111</v>
      </c>
      <c r="C35" s="29"/>
      <c r="D35" s="29">
        <v>12.37</v>
      </c>
      <c r="E35" s="29">
        <v>8.9</v>
      </c>
      <c r="F35" s="29">
        <v>12.81</v>
      </c>
      <c r="G35" s="29">
        <v>0.35</v>
      </c>
      <c r="H35" s="29">
        <v>40.79</v>
      </c>
      <c r="I35" s="29">
        <v>325.39999999999998</v>
      </c>
      <c r="J35" s="30">
        <v>6.86</v>
      </c>
      <c r="K35" s="30">
        <v>0.14000000000000001</v>
      </c>
      <c r="L35" s="30">
        <v>0</v>
      </c>
      <c r="M35" s="30">
        <v>0</v>
      </c>
      <c r="N35" s="30">
        <v>17.11</v>
      </c>
      <c r="O35" s="30">
        <v>22.8</v>
      </c>
      <c r="P35" s="30">
        <v>0.89</v>
      </c>
      <c r="Q35" s="30">
        <v>0</v>
      </c>
      <c r="R35" s="30">
        <v>0</v>
      </c>
      <c r="S35" s="30">
        <v>0.13</v>
      </c>
      <c r="T35" s="30">
        <v>3.89</v>
      </c>
      <c r="U35" s="30">
        <v>625.26</v>
      </c>
      <c r="V35" s="30">
        <v>279.61</v>
      </c>
      <c r="W35" s="30">
        <v>182.79</v>
      </c>
      <c r="X35" s="30">
        <v>23.82</v>
      </c>
      <c r="Y35" s="30">
        <v>187.69</v>
      </c>
      <c r="Z35" s="30">
        <v>1.26</v>
      </c>
      <c r="AA35" s="30">
        <v>131.19999999999999</v>
      </c>
      <c r="AB35" s="30">
        <v>50</v>
      </c>
      <c r="AC35" s="30">
        <v>161.85</v>
      </c>
      <c r="AD35" s="30">
        <v>0.31</v>
      </c>
      <c r="AE35" s="30">
        <v>7.0000000000000007E-2</v>
      </c>
      <c r="AF35" s="30">
        <v>0.35</v>
      </c>
      <c r="AG35" s="30">
        <v>0.27</v>
      </c>
      <c r="AH35" s="30">
        <v>2.4900000000000002</v>
      </c>
      <c r="AI35" s="30">
        <v>3.48</v>
      </c>
      <c r="AJ35" s="30">
        <v>0</v>
      </c>
      <c r="AK35" s="30">
        <v>670.21</v>
      </c>
      <c r="AL35" s="30">
        <v>604.23</v>
      </c>
      <c r="AM35" s="30">
        <v>1028.81</v>
      </c>
      <c r="AN35" s="30">
        <v>719.64</v>
      </c>
      <c r="AO35" s="30">
        <v>311.08999999999997</v>
      </c>
      <c r="AP35" s="30">
        <v>505.79</v>
      </c>
      <c r="AQ35" s="30">
        <v>174.62</v>
      </c>
      <c r="AR35" s="30">
        <v>622.75</v>
      </c>
      <c r="AS35" s="30">
        <v>398.45</v>
      </c>
      <c r="AT35" s="30">
        <v>473</v>
      </c>
      <c r="AU35" s="30">
        <v>624.29999999999995</v>
      </c>
      <c r="AV35" s="30">
        <v>206</v>
      </c>
      <c r="AW35" s="30">
        <v>287.93</v>
      </c>
      <c r="AX35" s="30">
        <v>1721.93</v>
      </c>
      <c r="AY35" s="30">
        <v>5.6</v>
      </c>
      <c r="AZ35" s="30">
        <v>488.46</v>
      </c>
      <c r="BA35" s="30">
        <v>516.75</v>
      </c>
      <c r="BB35" s="30">
        <v>512.21</v>
      </c>
      <c r="BC35" s="30">
        <v>224.41</v>
      </c>
      <c r="BD35" s="30">
        <v>0.15</v>
      </c>
      <c r="BE35" s="30">
        <v>7.0000000000000007E-2</v>
      </c>
      <c r="BF35" s="30">
        <v>0.04</v>
      </c>
      <c r="BG35" s="30">
        <v>0.09</v>
      </c>
      <c r="BH35" s="30">
        <v>0.1</v>
      </c>
      <c r="BI35" s="30">
        <v>0.45</v>
      </c>
      <c r="BJ35" s="30">
        <v>0</v>
      </c>
      <c r="BK35" s="30">
        <v>1.31</v>
      </c>
      <c r="BL35" s="30">
        <v>0</v>
      </c>
      <c r="BM35" s="30">
        <v>0.39</v>
      </c>
      <c r="BN35" s="30">
        <v>0</v>
      </c>
      <c r="BO35" s="30">
        <v>0</v>
      </c>
      <c r="BP35" s="30">
        <v>0</v>
      </c>
      <c r="BQ35" s="30">
        <v>0.09</v>
      </c>
      <c r="BR35" s="30">
        <v>0.14000000000000001</v>
      </c>
      <c r="BS35" s="30">
        <v>1.07</v>
      </c>
      <c r="BT35" s="30">
        <v>0</v>
      </c>
      <c r="BU35" s="30">
        <v>0</v>
      </c>
      <c r="BV35" s="30">
        <v>0.2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512.53</v>
      </c>
      <c r="CC35" s="29">
        <f>SUM($CC$30:$CC$34)</f>
        <v>53.19</v>
      </c>
      <c r="CD35" s="27">
        <f>$I$35/$I$49*100</f>
        <v>12.289679916910584</v>
      </c>
      <c r="CE35" s="27">
        <v>139.53</v>
      </c>
      <c r="CG35" s="27">
        <v>49.45</v>
      </c>
      <c r="CH35" s="27">
        <v>28.4</v>
      </c>
      <c r="CI35" s="27">
        <v>38.92</v>
      </c>
      <c r="CJ35" s="27">
        <v>2629.48</v>
      </c>
      <c r="CK35" s="27">
        <v>1303.6500000000001</v>
      </c>
      <c r="CL35" s="27">
        <v>1966.57</v>
      </c>
      <c r="CM35" s="27">
        <v>41.05</v>
      </c>
      <c r="CN35" s="27">
        <v>28.64</v>
      </c>
      <c r="CO35" s="27">
        <v>34.85</v>
      </c>
      <c r="CP35" s="27">
        <v>11.2</v>
      </c>
      <c r="CQ35" s="27">
        <v>1.3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36">
      <c r="A37" s="23" t="str">
        <f>"5/1"</f>
        <v>5/1</v>
      </c>
      <c r="B37" s="24" t="s">
        <v>99</v>
      </c>
      <c r="C37" s="25" t="str">
        <f>"100"</f>
        <v>100</v>
      </c>
      <c r="D37" s="25">
        <v>1.68</v>
      </c>
      <c r="E37" s="25">
        <v>0</v>
      </c>
      <c r="F37" s="25">
        <v>6.04</v>
      </c>
      <c r="G37" s="25">
        <v>6.04</v>
      </c>
      <c r="H37" s="25">
        <v>10.36</v>
      </c>
      <c r="I37" s="25">
        <v>98.854756000000009</v>
      </c>
      <c r="J37" s="26">
        <v>0.75</v>
      </c>
      <c r="K37" s="26">
        <v>3.9</v>
      </c>
      <c r="L37" s="26">
        <v>0</v>
      </c>
      <c r="M37" s="26">
        <v>0</v>
      </c>
      <c r="N37" s="26">
        <v>6.74</v>
      </c>
      <c r="O37" s="26">
        <v>2.0699999999999998</v>
      </c>
      <c r="P37" s="26">
        <v>1.55</v>
      </c>
      <c r="Q37" s="26">
        <v>0</v>
      </c>
      <c r="R37" s="26">
        <v>0</v>
      </c>
      <c r="S37" s="26">
        <v>0.2</v>
      </c>
      <c r="T37" s="26">
        <v>1.29</v>
      </c>
      <c r="U37" s="26">
        <v>198.01</v>
      </c>
      <c r="V37" s="26">
        <v>197.36</v>
      </c>
      <c r="W37" s="26">
        <v>33.65</v>
      </c>
      <c r="X37" s="26">
        <v>10.95</v>
      </c>
      <c r="Y37" s="26">
        <v>23.6</v>
      </c>
      <c r="Z37" s="26">
        <v>0.45</v>
      </c>
      <c r="AA37" s="26">
        <v>0</v>
      </c>
      <c r="AB37" s="26">
        <v>12.35</v>
      </c>
      <c r="AC37" s="26">
        <v>1.89</v>
      </c>
      <c r="AD37" s="26">
        <v>2.72</v>
      </c>
      <c r="AE37" s="26">
        <v>0.02</v>
      </c>
      <c r="AF37" s="26">
        <v>0.03</v>
      </c>
      <c r="AG37" s="26">
        <v>0.45</v>
      </c>
      <c r="AH37" s="26">
        <v>0.6</v>
      </c>
      <c r="AI37" s="26">
        <v>28.47</v>
      </c>
      <c r="AJ37" s="26">
        <v>0</v>
      </c>
      <c r="AK37" s="26">
        <v>35.81</v>
      </c>
      <c r="AL37" s="26">
        <v>30.87</v>
      </c>
      <c r="AM37" s="26">
        <v>39.520000000000003</v>
      </c>
      <c r="AN37" s="26">
        <v>37.67</v>
      </c>
      <c r="AO37" s="26">
        <v>13.58</v>
      </c>
      <c r="AP37" s="26">
        <v>27.78</v>
      </c>
      <c r="AQ37" s="26">
        <v>6.18</v>
      </c>
      <c r="AR37" s="26">
        <v>34.58</v>
      </c>
      <c r="AS37" s="26">
        <v>43.84</v>
      </c>
      <c r="AT37" s="26">
        <v>52.49</v>
      </c>
      <c r="AU37" s="26">
        <v>106.2</v>
      </c>
      <c r="AV37" s="26">
        <v>17.3</v>
      </c>
      <c r="AW37" s="26">
        <v>29.02</v>
      </c>
      <c r="AX37" s="26">
        <v>169.8</v>
      </c>
      <c r="AY37" s="26">
        <v>0</v>
      </c>
      <c r="AZ37" s="26">
        <v>36.43</v>
      </c>
      <c r="BA37" s="26">
        <v>36.43</v>
      </c>
      <c r="BB37" s="26">
        <v>30.87</v>
      </c>
      <c r="BC37" s="26">
        <v>12.35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0.37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1.4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82.12</v>
      </c>
      <c r="CC37" s="25">
        <v>18.72</v>
      </c>
      <c r="CE37" s="23">
        <v>2.06</v>
      </c>
      <c r="CG37" s="23">
        <v>27.31</v>
      </c>
      <c r="CH37" s="23">
        <v>12.03</v>
      </c>
      <c r="CI37" s="23">
        <v>19.670000000000002</v>
      </c>
      <c r="CJ37" s="23">
        <v>678.17</v>
      </c>
      <c r="CK37" s="23">
        <v>172.61</v>
      </c>
      <c r="CL37" s="23">
        <v>425.39</v>
      </c>
      <c r="CM37" s="23">
        <v>18.52</v>
      </c>
      <c r="CN37" s="23">
        <v>15.23</v>
      </c>
      <c r="CO37" s="23">
        <v>16.87</v>
      </c>
      <c r="CP37" s="23">
        <v>3</v>
      </c>
      <c r="CQ37" s="23">
        <v>0.5</v>
      </c>
      <c r="CR37" s="23">
        <v>11.35</v>
      </c>
    </row>
    <row r="38" spans="1:96" s="23" customFormat="1">
      <c r="A38" s="23" t="str">
        <f>"358"</f>
        <v>358</v>
      </c>
      <c r="B38" s="24" t="s">
        <v>100</v>
      </c>
      <c r="C38" s="25" t="str">
        <f>"250"</f>
        <v>250</v>
      </c>
      <c r="D38" s="25">
        <v>6.65</v>
      </c>
      <c r="E38" s="25">
        <v>0</v>
      </c>
      <c r="F38" s="25">
        <v>6.13</v>
      </c>
      <c r="G38" s="25">
        <v>5.23</v>
      </c>
      <c r="H38" s="25">
        <v>20.64</v>
      </c>
      <c r="I38" s="25">
        <v>160.65745000000001</v>
      </c>
      <c r="J38" s="26">
        <v>0.68</v>
      </c>
      <c r="K38" s="26">
        <v>3.25</v>
      </c>
      <c r="L38" s="26">
        <v>0</v>
      </c>
      <c r="M38" s="26">
        <v>0</v>
      </c>
      <c r="N38" s="26">
        <v>12.36</v>
      </c>
      <c r="O38" s="26">
        <v>7.13</v>
      </c>
      <c r="P38" s="26">
        <v>1.1499999999999999</v>
      </c>
      <c r="Q38" s="26">
        <v>0</v>
      </c>
      <c r="R38" s="26">
        <v>0</v>
      </c>
      <c r="S38" s="26">
        <v>0.15</v>
      </c>
      <c r="T38" s="26">
        <v>1.07</v>
      </c>
      <c r="U38" s="26">
        <v>121.25</v>
      </c>
      <c r="V38" s="26">
        <v>293.41000000000003</v>
      </c>
      <c r="W38" s="26">
        <v>11.39</v>
      </c>
      <c r="X38" s="26">
        <v>15.09</v>
      </c>
      <c r="Y38" s="26">
        <v>36.450000000000003</v>
      </c>
      <c r="Z38" s="26">
        <v>0.57999999999999996</v>
      </c>
      <c r="AA38" s="26">
        <v>0</v>
      </c>
      <c r="AB38" s="26">
        <v>968.32</v>
      </c>
      <c r="AC38" s="26">
        <v>201.87</v>
      </c>
      <c r="AD38" s="26">
        <v>2.31</v>
      </c>
      <c r="AE38" s="26">
        <v>0.05</v>
      </c>
      <c r="AF38" s="26">
        <v>0.04</v>
      </c>
      <c r="AG38" s="26">
        <v>0.64</v>
      </c>
      <c r="AH38" s="26">
        <v>1.1000000000000001</v>
      </c>
      <c r="AI38" s="26">
        <v>4.78</v>
      </c>
      <c r="AJ38" s="26">
        <v>0</v>
      </c>
      <c r="AK38" s="26">
        <v>16.260000000000002</v>
      </c>
      <c r="AL38" s="26">
        <v>22.85</v>
      </c>
      <c r="AM38" s="26">
        <v>28.58</v>
      </c>
      <c r="AN38" s="26">
        <v>32.909999999999997</v>
      </c>
      <c r="AO38" s="26">
        <v>5.73</v>
      </c>
      <c r="AP38" s="26">
        <v>22.56</v>
      </c>
      <c r="AQ38" s="26">
        <v>10.53</v>
      </c>
      <c r="AR38" s="26">
        <v>22.96</v>
      </c>
      <c r="AS38" s="26">
        <v>32.869999999999997</v>
      </c>
      <c r="AT38" s="26">
        <v>82.08</v>
      </c>
      <c r="AU38" s="26">
        <v>46.91</v>
      </c>
      <c r="AV38" s="26">
        <v>8.18</v>
      </c>
      <c r="AW38" s="26">
        <v>22.77</v>
      </c>
      <c r="AX38" s="26">
        <v>129.63999999999999</v>
      </c>
      <c r="AY38" s="26">
        <v>0</v>
      </c>
      <c r="AZ38" s="26">
        <v>17.489999999999998</v>
      </c>
      <c r="BA38" s="26">
        <v>16.3</v>
      </c>
      <c r="BB38" s="26">
        <v>16.36</v>
      </c>
      <c r="BC38" s="26">
        <v>7.48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0.31</v>
      </c>
      <c r="BL38" s="26">
        <v>0</v>
      </c>
      <c r="BM38" s="26">
        <v>0.19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1.1200000000000001</v>
      </c>
      <c r="BT38" s="26">
        <v>0</v>
      </c>
      <c r="BU38" s="26">
        <v>0</v>
      </c>
      <c r="BV38" s="26">
        <v>3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238.28</v>
      </c>
      <c r="CC38" s="25">
        <v>27.69</v>
      </c>
      <c r="CE38" s="23">
        <v>161.38999999999999</v>
      </c>
      <c r="CG38" s="23">
        <v>15.4</v>
      </c>
      <c r="CH38" s="23">
        <v>9.4</v>
      </c>
      <c r="CI38" s="23">
        <v>12.4</v>
      </c>
      <c r="CJ38" s="23">
        <v>358.2</v>
      </c>
      <c r="CK38" s="23">
        <v>228.2</v>
      </c>
      <c r="CL38" s="23">
        <v>293.2</v>
      </c>
      <c r="CM38" s="23">
        <v>10.26</v>
      </c>
      <c r="CN38" s="23">
        <v>2.1</v>
      </c>
      <c r="CO38" s="23">
        <v>6.18</v>
      </c>
      <c r="CP38" s="23">
        <v>0</v>
      </c>
      <c r="CQ38" s="23">
        <v>0.3</v>
      </c>
      <c r="CR38" s="23">
        <v>16.78</v>
      </c>
    </row>
    <row r="39" spans="1:96" s="23" customFormat="1">
      <c r="A39" s="23" t="str">
        <f>"3/3"</f>
        <v>3/3</v>
      </c>
      <c r="B39" s="24" t="s">
        <v>101</v>
      </c>
      <c r="C39" s="25" t="str">
        <f>"200"</f>
        <v>200</v>
      </c>
      <c r="D39" s="25">
        <v>4.1500000000000004</v>
      </c>
      <c r="E39" s="25">
        <v>0.73</v>
      </c>
      <c r="F39" s="25">
        <v>4.8899999999999997</v>
      </c>
      <c r="G39" s="25">
        <v>0.68</v>
      </c>
      <c r="H39" s="25">
        <v>29.43</v>
      </c>
      <c r="I39" s="25">
        <v>176.78094999999999</v>
      </c>
      <c r="J39" s="26">
        <v>3.04</v>
      </c>
      <c r="K39" s="26">
        <v>0.11</v>
      </c>
      <c r="L39" s="26">
        <v>0</v>
      </c>
      <c r="M39" s="26">
        <v>0</v>
      </c>
      <c r="N39" s="26">
        <v>2.86</v>
      </c>
      <c r="O39" s="26">
        <v>24.3</v>
      </c>
      <c r="P39" s="26">
        <v>2.27</v>
      </c>
      <c r="Q39" s="26">
        <v>0</v>
      </c>
      <c r="R39" s="26">
        <v>0</v>
      </c>
      <c r="S39" s="26">
        <v>0.39</v>
      </c>
      <c r="T39" s="26">
        <v>3.22</v>
      </c>
      <c r="U39" s="26">
        <v>307.01</v>
      </c>
      <c r="V39" s="26">
        <v>848.39</v>
      </c>
      <c r="W39" s="26">
        <v>47.59</v>
      </c>
      <c r="X39" s="26">
        <v>40.61</v>
      </c>
      <c r="Y39" s="26">
        <v>116.24</v>
      </c>
      <c r="Z39" s="26">
        <v>1.52</v>
      </c>
      <c r="AA39" s="26">
        <v>25</v>
      </c>
      <c r="AB39" s="26">
        <v>45.48</v>
      </c>
      <c r="AC39" s="26">
        <v>33.4</v>
      </c>
      <c r="AD39" s="26">
        <v>0.23</v>
      </c>
      <c r="AE39" s="26">
        <v>0.16</v>
      </c>
      <c r="AF39" s="26">
        <v>0.14000000000000001</v>
      </c>
      <c r="AG39" s="26">
        <v>1.78</v>
      </c>
      <c r="AH39" s="26">
        <v>3.45</v>
      </c>
      <c r="AI39" s="26">
        <v>7.27</v>
      </c>
      <c r="AJ39" s="26">
        <v>0</v>
      </c>
      <c r="AK39" s="26">
        <v>83.46</v>
      </c>
      <c r="AL39" s="26">
        <v>108.59</v>
      </c>
      <c r="AM39" s="26">
        <v>154.66</v>
      </c>
      <c r="AN39" s="26">
        <v>157.46</v>
      </c>
      <c r="AO39" s="26">
        <v>35.479999999999997</v>
      </c>
      <c r="AP39" s="26">
        <v>101.51</v>
      </c>
      <c r="AQ39" s="26">
        <v>46.46</v>
      </c>
      <c r="AR39" s="26">
        <v>106.78</v>
      </c>
      <c r="AS39" s="26">
        <v>100.89</v>
      </c>
      <c r="AT39" s="26">
        <v>274.83999999999997</v>
      </c>
      <c r="AU39" s="26">
        <v>122.41</v>
      </c>
      <c r="AV39" s="26">
        <v>25.6</v>
      </c>
      <c r="AW39" s="26">
        <v>71.25</v>
      </c>
      <c r="AX39" s="26">
        <v>382.95</v>
      </c>
      <c r="AY39" s="26">
        <v>0</v>
      </c>
      <c r="AZ39" s="26">
        <v>53.58</v>
      </c>
      <c r="BA39" s="26">
        <v>48.74</v>
      </c>
      <c r="BB39" s="26">
        <v>97</v>
      </c>
      <c r="BC39" s="26">
        <v>28.88</v>
      </c>
      <c r="BD39" s="26">
        <v>0.13</v>
      </c>
      <c r="BE39" s="26">
        <v>0.06</v>
      </c>
      <c r="BF39" s="26">
        <v>0.03</v>
      </c>
      <c r="BG39" s="26">
        <v>7.0000000000000007E-2</v>
      </c>
      <c r="BH39" s="26">
        <v>0.08</v>
      </c>
      <c r="BI39" s="26">
        <v>0.38</v>
      </c>
      <c r="BJ39" s="26">
        <v>0</v>
      </c>
      <c r="BK39" s="26">
        <v>1.17</v>
      </c>
      <c r="BL39" s="26">
        <v>0</v>
      </c>
      <c r="BM39" s="26">
        <v>0.35</v>
      </c>
      <c r="BN39" s="26">
        <v>0</v>
      </c>
      <c r="BO39" s="26">
        <v>0</v>
      </c>
      <c r="BP39" s="26">
        <v>0</v>
      </c>
      <c r="BQ39" s="26">
        <v>7.0000000000000007E-2</v>
      </c>
      <c r="BR39" s="26">
        <v>0.12</v>
      </c>
      <c r="BS39" s="26">
        <v>1.1299999999999999</v>
      </c>
      <c r="BT39" s="26">
        <v>0</v>
      </c>
      <c r="BU39" s="26">
        <v>0</v>
      </c>
      <c r="BV39" s="26">
        <v>0.18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164.83</v>
      </c>
      <c r="CC39" s="25">
        <v>35.270000000000003</v>
      </c>
      <c r="CE39" s="23">
        <v>32.58</v>
      </c>
      <c r="CG39" s="23">
        <v>34.6</v>
      </c>
      <c r="CH39" s="23">
        <v>19.77</v>
      </c>
      <c r="CI39" s="23">
        <v>27.18</v>
      </c>
      <c r="CJ39" s="23">
        <v>555.89</v>
      </c>
      <c r="CK39" s="23">
        <v>478.95</v>
      </c>
      <c r="CL39" s="23">
        <v>517.41999999999996</v>
      </c>
      <c r="CM39" s="23">
        <v>22.13</v>
      </c>
      <c r="CN39" s="23">
        <v>3.29</v>
      </c>
      <c r="CO39" s="23">
        <v>12.71</v>
      </c>
      <c r="CP39" s="23">
        <v>0</v>
      </c>
      <c r="CQ39" s="23">
        <v>1</v>
      </c>
      <c r="CR39" s="23">
        <v>21.38</v>
      </c>
    </row>
    <row r="40" spans="1:96" s="23" customFormat="1" ht="24">
      <c r="A40" s="23" t="str">
        <f>"16/8"</f>
        <v>16/8</v>
      </c>
      <c r="B40" s="24" t="s">
        <v>102</v>
      </c>
      <c r="C40" s="25" t="str">
        <f>"100"</f>
        <v>100</v>
      </c>
      <c r="D40" s="25">
        <v>15</v>
      </c>
      <c r="E40" s="25">
        <v>13.25</v>
      </c>
      <c r="F40" s="25">
        <v>12.92</v>
      </c>
      <c r="G40" s="25">
        <v>3.92</v>
      </c>
      <c r="H40" s="25">
        <v>10.72</v>
      </c>
      <c r="I40" s="25">
        <v>218.904</v>
      </c>
      <c r="J40" s="26">
        <v>5.97</v>
      </c>
      <c r="K40" s="26">
        <v>3.25</v>
      </c>
      <c r="L40" s="26">
        <v>0</v>
      </c>
      <c r="M40" s="26">
        <v>0</v>
      </c>
      <c r="N40" s="26">
        <v>1.1000000000000001</v>
      </c>
      <c r="O40" s="26">
        <v>9.09</v>
      </c>
      <c r="P40" s="26">
        <v>0.53</v>
      </c>
      <c r="Q40" s="26">
        <v>0</v>
      </c>
      <c r="R40" s="26">
        <v>0</v>
      </c>
      <c r="S40" s="26">
        <v>0.06</v>
      </c>
      <c r="T40" s="26">
        <v>1.65</v>
      </c>
      <c r="U40" s="26">
        <v>228.99</v>
      </c>
      <c r="V40" s="26">
        <v>230.81</v>
      </c>
      <c r="W40" s="26">
        <v>11.92</v>
      </c>
      <c r="X40" s="26">
        <v>18.32</v>
      </c>
      <c r="Y40" s="26">
        <v>130.44999999999999</v>
      </c>
      <c r="Z40" s="26">
        <v>2.17</v>
      </c>
      <c r="AA40" s="26">
        <v>0</v>
      </c>
      <c r="AB40" s="26">
        <v>0</v>
      </c>
      <c r="AC40" s="26">
        <v>0</v>
      </c>
      <c r="AD40" s="26">
        <v>2.62</v>
      </c>
      <c r="AE40" s="26">
        <v>0.06</v>
      </c>
      <c r="AF40" s="26">
        <v>0.11</v>
      </c>
      <c r="AG40" s="26">
        <v>3.29</v>
      </c>
      <c r="AH40" s="26">
        <v>6.42</v>
      </c>
      <c r="AI40" s="26">
        <v>0.2</v>
      </c>
      <c r="AJ40" s="26">
        <v>0</v>
      </c>
      <c r="AK40" s="26">
        <v>789.74</v>
      </c>
      <c r="AL40" s="26">
        <v>611.61</v>
      </c>
      <c r="AM40" s="26">
        <v>1136.44</v>
      </c>
      <c r="AN40" s="26">
        <v>1159.81</v>
      </c>
      <c r="AO40" s="26">
        <v>333.45</v>
      </c>
      <c r="AP40" s="26">
        <v>604.91999999999996</v>
      </c>
      <c r="AQ40" s="26">
        <v>162.02000000000001</v>
      </c>
      <c r="AR40" s="26">
        <v>625.72</v>
      </c>
      <c r="AS40" s="26">
        <v>810.54</v>
      </c>
      <c r="AT40" s="26">
        <v>794.45</v>
      </c>
      <c r="AU40" s="26">
        <v>1304.17</v>
      </c>
      <c r="AV40" s="26">
        <v>528.12</v>
      </c>
      <c r="AW40" s="26">
        <v>706.95</v>
      </c>
      <c r="AX40" s="26">
        <v>2518.42</v>
      </c>
      <c r="AY40" s="26">
        <v>206.63</v>
      </c>
      <c r="AZ40" s="26">
        <v>595.23</v>
      </c>
      <c r="BA40" s="26">
        <v>602.35</v>
      </c>
      <c r="BB40" s="26">
        <v>499.75</v>
      </c>
      <c r="BC40" s="26">
        <v>209.05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0.25</v>
      </c>
      <c r="BL40" s="26">
        <v>0</v>
      </c>
      <c r="BM40" s="26">
        <v>0.16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0.9</v>
      </c>
      <c r="BT40" s="26">
        <v>0</v>
      </c>
      <c r="BU40" s="26">
        <v>0</v>
      </c>
      <c r="BV40" s="26">
        <v>2.2599999999999998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85.95</v>
      </c>
      <c r="CC40" s="25">
        <v>61.89</v>
      </c>
      <c r="CE40" s="23">
        <v>0</v>
      </c>
      <c r="CG40" s="23">
        <v>26.68</v>
      </c>
      <c r="CH40" s="23">
        <v>13.82</v>
      </c>
      <c r="CI40" s="23">
        <v>20.25</v>
      </c>
      <c r="CJ40" s="23">
        <v>535.71</v>
      </c>
      <c r="CK40" s="23">
        <v>192.75</v>
      </c>
      <c r="CL40" s="23">
        <v>364.23</v>
      </c>
      <c r="CM40" s="23">
        <v>11.44</v>
      </c>
      <c r="CN40" s="23">
        <v>7.75</v>
      </c>
      <c r="CO40" s="23">
        <v>9.6</v>
      </c>
      <c r="CP40" s="23">
        <v>0</v>
      </c>
      <c r="CQ40" s="23">
        <v>0.5</v>
      </c>
      <c r="CR40" s="23">
        <v>37.72</v>
      </c>
    </row>
    <row r="41" spans="1:96" s="23" customFormat="1">
      <c r="A41" s="23" t="str">
        <f>"2"</f>
        <v>2</v>
      </c>
      <c r="B41" s="24" t="s">
        <v>95</v>
      </c>
      <c r="C41" s="25" t="str">
        <f>"31,1"</f>
        <v>31,1</v>
      </c>
      <c r="D41" s="25">
        <v>2.06</v>
      </c>
      <c r="E41" s="25">
        <v>0</v>
      </c>
      <c r="F41" s="25">
        <v>0.2</v>
      </c>
      <c r="G41" s="25">
        <v>0.2</v>
      </c>
      <c r="H41" s="25">
        <v>14.59</v>
      </c>
      <c r="I41" s="25">
        <v>69.633210999999989</v>
      </c>
      <c r="J41" s="26">
        <v>0</v>
      </c>
      <c r="K41" s="26">
        <v>0</v>
      </c>
      <c r="L41" s="26">
        <v>0</v>
      </c>
      <c r="M41" s="26">
        <v>0</v>
      </c>
      <c r="N41" s="26">
        <v>0.34</v>
      </c>
      <c r="O41" s="26">
        <v>14.18</v>
      </c>
      <c r="P41" s="26">
        <v>0.06</v>
      </c>
      <c r="Q41" s="26">
        <v>0</v>
      </c>
      <c r="R41" s="26">
        <v>0</v>
      </c>
      <c r="S41" s="26">
        <v>0</v>
      </c>
      <c r="T41" s="26">
        <v>0.56000000000000005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99.3</v>
      </c>
      <c r="AL41" s="26">
        <v>103.36</v>
      </c>
      <c r="AM41" s="26">
        <v>158.28</v>
      </c>
      <c r="AN41" s="26">
        <v>52.49</v>
      </c>
      <c r="AO41" s="26">
        <v>31.12</v>
      </c>
      <c r="AP41" s="26">
        <v>62.23</v>
      </c>
      <c r="AQ41" s="26">
        <v>23.54</v>
      </c>
      <c r="AR41" s="26">
        <v>112.56</v>
      </c>
      <c r="AS41" s="26">
        <v>69.81</v>
      </c>
      <c r="AT41" s="26">
        <v>97.41</v>
      </c>
      <c r="AU41" s="26">
        <v>80.36</v>
      </c>
      <c r="AV41" s="26">
        <v>42.21</v>
      </c>
      <c r="AW41" s="26">
        <v>74.680000000000007</v>
      </c>
      <c r="AX41" s="26">
        <v>624.48</v>
      </c>
      <c r="AY41" s="26">
        <v>0</v>
      </c>
      <c r="AZ41" s="26">
        <v>203.47</v>
      </c>
      <c r="BA41" s="26">
        <v>88.48</v>
      </c>
      <c r="BB41" s="26">
        <v>58.71</v>
      </c>
      <c r="BC41" s="26">
        <v>46.54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12.16</v>
      </c>
      <c r="CC41" s="25">
        <v>1.97</v>
      </c>
      <c r="CE41" s="23">
        <v>0</v>
      </c>
      <c r="CG41" s="23">
        <v>0</v>
      </c>
      <c r="CH41" s="23">
        <v>0</v>
      </c>
      <c r="CI41" s="23">
        <v>0</v>
      </c>
      <c r="CJ41" s="23">
        <v>794.13</v>
      </c>
      <c r="CK41" s="23">
        <v>305.95</v>
      </c>
      <c r="CL41" s="23">
        <v>550.04</v>
      </c>
      <c r="CM41" s="23">
        <v>6.35</v>
      </c>
      <c r="CN41" s="23">
        <v>6.35</v>
      </c>
      <c r="CO41" s="23">
        <v>6.35</v>
      </c>
      <c r="CP41" s="23">
        <v>0</v>
      </c>
      <c r="CQ41" s="23">
        <v>0</v>
      </c>
      <c r="CR41" s="23">
        <v>1.64</v>
      </c>
    </row>
    <row r="42" spans="1:96" s="23" customFormat="1">
      <c r="A42" s="23" t="str">
        <f>"3"</f>
        <v>3</v>
      </c>
      <c r="B42" s="24" t="s">
        <v>103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58.013999999999989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1.96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1.64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4.7699999999999996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2.89</v>
      </c>
    </row>
    <row r="44" spans="1:96" s="27" customFormat="1" ht="11.4">
      <c r="B44" s="28" t="s">
        <v>113</v>
      </c>
      <c r="C44" s="29"/>
      <c r="D44" s="29">
        <v>32.53</v>
      </c>
      <c r="E44" s="29">
        <v>13.98</v>
      </c>
      <c r="F44" s="29">
        <v>30.59</v>
      </c>
      <c r="G44" s="29">
        <v>16.489999999999998</v>
      </c>
      <c r="H44" s="29">
        <v>116.53</v>
      </c>
      <c r="I44" s="29">
        <v>851.86</v>
      </c>
      <c r="J44" s="30">
        <v>10.51</v>
      </c>
      <c r="K44" s="30">
        <v>10.51</v>
      </c>
      <c r="L44" s="30">
        <v>0</v>
      </c>
      <c r="M44" s="30">
        <v>0</v>
      </c>
      <c r="N44" s="30">
        <v>38.06</v>
      </c>
      <c r="O44" s="30">
        <v>67</v>
      </c>
      <c r="P44" s="30">
        <v>11.47</v>
      </c>
      <c r="Q44" s="30">
        <v>0</v>
      </c>
      <c r="R44" s="30">
        <v>0</v>
      </c>
      <c r="S44" s="30">
        <v>1.39</v>
      </c>
      <c r="T44" s="30">
        <v>9.35</v>
      </c>
      <c r="U44" s="30">
        <v>1041.68</v>
      </c>
      <c r="V44" s="30">
        <v>1983.58</v>
      </c>
      <c r="W44" s="30">
        <v>146.22999999999999</v>
      </c>
      <c r="X44" s="30">
        <v>119.02</v>
      </c>
      <c r="Y44" s="30">
        <v>381.3</v>
      </c>
      <c r="Z44" s="30">
        <v>6.52</v>
      </c>
      <c r="AA44" s="30">
        <v>25</v>
      </c>
      <c r="AB44" s="30">
        <v>1657.64</v>
      </c>
      <c r="AC44" s="30">
        <v>354.06</v>
      </c>
      <c r="AD44" s="30">
        <v>9.4</v>
      </c>
      <c r="AE44" s="30">
        <v>0.36</v>
      </c>
      <c r="AF44" s="30">
        <v>0.36</v>
      </c>
      <c r="AG44" s="30">
        <v>6.87</v>
      </c>
      <c r="AH44" s="30">
        <v>12.95</v>
      </c>
      <c r="AI44" s="30">
        <v>41.03</v>
      </c>
      <c r="AJ44" s="30">
        <v>0</v>
      </c>
      <c r="AK44" s="30">
        <v>1024.58</v>
      </c>
      <c r="AL44" s="30">
        <v>877.28</v>
      </c>
      <c r="AM44" s="30">
        <v>1645.6</v>
      </c>
      <c r="AN44" s="30">
        <v>1507.25</v>
      </c>
      <c r="AO44" s="30">
        <v>447.27</v>
      </c>
      <c r="AP44" s="30">
        <v>878.41</v>
      </c>
      <c r="AQ44" s="30">
        <v>272.73</v>
      </c>
      <c r="AR44" s="30">
        <v>1013.9</v>
      </c>
      <c r="AS44" s="30">
        <v>1147.06</v>
      </c>
      <c r="AT44" s="30">
        <v>1388.57</v>
      </c>
      <c r="AU44" s="30">
        <v>1799.3</v>
      </c>
      <c r="AV44" s="30">
        <v>658.62</v>
      </c>
      <c r="AW44" s="30">
        <v>997.67</v>
      </c>
      <c r="AX44" s="30">
        <v>4284.01</v>
      </c>
      <c r="AY44" s="30">
        <v>206.63</v>
      </c>
      <c r="AZ44" s="30">
        <v>1064.01</v>
      </c>
      <c r="BA44" s="30">
        <v>879.61</v>
      </c>
      <c r="BB44" s="30">
        <v>756.7</v>
      </c>
      <c r="BC44" s="30">
        <v>343.3</v>
      </c>
      <c r="BD44" s="30">
        <v>0.13</v>
      </c>
      <c r="BE44" s="30">
        <v>0.06</v>
      </c>
      <c r="BF44" s="30">
        <v>0.03</v>
      </c>
      <c r="BG44" s="30">
        <v>7.0000000000000007E-2</v>
      </c>
      <c r="BH44" s="30">
        <v>0.08</v>
      </c>
      <c r="BI44" s="30">
        <v>0.38</v>
      </c>
      <c r="BJ44" s="30">
        <v>0</v>
      </c>
      <c r="BK44" s="30">
        <v>2.16</v>
      </c>
      <c r="BL44" s="30">
        <v>0</v>
      </c>
      <c r="BM44" s="30">
        <v>0.94</v>
      </c>
      <c r="BN44" s="30">
        <v>0.05</v>
      </c>
      <c r="BO44" s="30">
        <v>0.1</v>
      </c>
      <c r="BP44" s="30">
        <v>0</v>
      </c>
      <c r="BQ44" s="30">
        <v>7.0000000000000007E-2</v>
      </c>
      <c r="BR44" s="30">
        <v>0.13</v>
      </c>
      <c r="BS44" s="30">
        <v>4.6100000000000003</v>
      </c>
      <c r="BT44" s="30">
        <v>0</v>
      </c>
      <c r="BU44" s="30">
        <v>0</v>
      </c>
      <c r="BV44" s="30">
        <v>9.15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811.44</v>
      </c>
      <c r="CC44" s="29">
        <f>SUM($CC$36:$CC$43)</f>
        <v>152.27000000000001</v>
      </c>
      <c r="CD44" s="27">
        <f>$I$44/$I$49*100</f>
        <v>32.172977055990934</v>
      </c>
      <c r="CE44" s="27">
        <v>301.27</v>
      </c>
      <c r="CG44" s="27">
        <v>104.7</v>
      </c>
      <c r="CH44" s="27">
        <v>55.73</v>
      </c>
      <c r="CI44" s="27">
        <v>80.22</v>
      </c>
      <c r="CJ44" s="27">
        <v>2999.18</v>
      </c>
      <c r="CK44" s="27">
        <v>1408.82</v>
      </c>
      <c r="CL44" s="27">
        <v>2204</v>
      </c>
      <c r="CM44" s="27">
        <v>76.39</v>
      </c>
      <c r="CN44" s="27">
        <v>39.270000000000003</v>
      </c>
      <c r="CO44" s="27">
        <v>57.83</v>
      </c>
      <c r="CP44" s="27">
        <v>8</v>
      </c>
      <c r="CQ44" s="27">
        <v>2.2999999999999998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9.6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8</v>
      </c>
    </row>
    <row r="47" spans="1:96" s="19" customFormat="1">
      <c r="A47" s="19" t="str">
        <f>""</f>
        <v/>
      </c>
      <c r="B47" s="20" t="s">
        <v>108</v>
      </c>
      <c r="C47" s="21" t="str">
        <f>"30"</f>
        <v>30</v>
      </c>
      <c r="D47" s="21">
        <v>1.5</v>
      </c>
      <c r="E47" s="21">
        <v>0</v>
      </c>
      <c r="F47" s="21">
        <v>4.8</v>
      </c>
      <c r="G47" s="21">
        <v>0</v>
      </c>
      <c r="H47" s="21">
        <v>17.7</v>
      </c>
      <c r="I47" s="21">
        <v>116.45999999999998</v>
      </c>
      <c r="J47" s="22">
        <v>0</v>
      </c>
      <c r="K47" s="22">
        <v>0</v>
      </c>
      <c r="L47" s="22">
        <v>0</v>
      </c>
      <c r="M47" s="22">
        <v>0</v>
      </c>
      <c r="N47" s="22">
        <v>17.7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14.94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12.45</v>
      </c>
    </row>
    <row r="48" spans="1:96" s="27" customFormat="1" ht="11.4">
      <c r="B48" s="28" t="s">
        <v>115</v>
      </c>
      <c r="C48" s="29"/>
      <c r="D48" s="29">
        <v>2.5</v>
      </c>
      <c r="E48" s="29">
        <v>0</v>
      </c>
      <c r="F48" s="29">
        <v>5</v>
      </c>
      <c r="G48" s="29">
        <v>0</v>
      </c>
      <c r="H48" s="29">
        <v>38.299999999999997</v>
      </c>
      <c r="I48" s="29">
        <v>202.94</v>
      </c>
      <c r="J48" s="30">
        <v>0</v>
      </c>
      <c r="K48" s="30">
        <v>0</v>
      </c>
      <c r="L48" s="30">
        <v>0</v>
      </c>
      <c r="M48" s="30">
        <v>0</v>
      </c>
      <c r="N48" s="30">
        <v>37.5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24.54</v>
      </c>
      <c r="CD48" s="27">
        <f>$I$48/$I$49*100</f>
        <v>7.6646209045415912</v>
      </c>
      <c r="CE48" s="27">
        <v>0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91.02</v>
      </c>
      <c r="E49" s="29">
        <v>43.7</v>
      </c>
      <c r="F49" s="29">
        <v>89.84</v>
      </c>
      <c r="G49" s="29">
        <v>29.87</v>
      </c>
      <c r="H49" s="29">
        <v>381.95</v>
      </c>
      <c r="I49" s="29">
        <v>2647.75</v>
      </c>
      <c r="J49" s="30">
        <v>32.25</v>
      </c>
      <c r="K49" s="30">
        <v>18.73</v>
      </c>
      <c r="L49" s="30">
        <v>0</v>
      </c>
      <c r="M49" s="30">
        <v>0</v>
      </c>
      <c r="N49" s="30">
        <v>178.09</v>
      </c>
      <c r="O49" s="30">
        <v>178.97</v>
      </c>
      <c r="P49" s="30">
        <v>24.88</v>
      </c>
      <c r="Q49" s="30">
        <v>0</v>
      </c>
      <c r="R49" s="30">
        <v>0</v>
      </c>
      <c r="S49" s="30">
        <v>4.93</v>
      </c>
      <c r="T49" s="30">
        <v>26.14</v>
      </c>
      <c r="U49" s="30">
        <v>3143.18</v>
      </c>
      <c r="V49" s="30">
        <v>4666.13</v>
      </c>
      <c r="W49" s="30">
        <v>638.39</v>
      </c>
      <c r="X49" s="30">
        <v>286.11</v>
      </c>
      <c r="Y49" s="30">
        <v>1111.7</v>
      </c>
      <c r="Z49" s="30">
        <v>20.7</v>
      </c>
      <c r="AA49" s="30">
        <v>302.60000000000002</v>
      </c>
      <c r="AB49" s="30">
        <v>3204.09</v>
      </c>
      <c r="AC49" s="30">
        <v>975.21</v>
      </c>
      <c r="AD49" s="30">
        <v>18.07</v>
      </c>
      <c r="AE49" s="30">
        <v>0.86</v>
      </c>
      <c r="AF49" s="30">
        <v>1.39</v>
      </c>
      <c r="AG49" s="30">
        <v>13.74</v>
      </c>
      <c r="AH49" s="30">
        <v>29.93</v>
      </c>
      <c r="AI49" s="30">
        <v>82.68</v>
      </c>
      <c r="AJ49" s="30">
        <v>0.8</v>
      </c>
      <c r="AK49" s="30">
        <v>3429.72</v>
      </c>
      <c r="AL49" s="30">
        <v>2996.37</v>
      </c>
      <c r="AM49" s="30">
        <v>5266.47</v>
      </c>
      <c r="AN49" s="30">
        <v>4333.3</v>
      </c>
      <c r="AO49" s="30">
        <v>1480.33</v>
      </c>
      <c r="AP49" s="30">
        <v>2713.71</v>
      </c>
      <c r="AQ49" s="30">
        <v>877.74</v>
      </c>
      <c r="AR49" s="30">
        <v>3234.99</v>
      </c>
      <c r="AS49" s="30">
        <v>3063.63</v>
      </c>
      <c r="AT49" s="30">
        <v>3635.35</v>
      </c>
      <c r="AU49" s="30">
        <v>4937.42</v>
      </c>
      <c r="AV49" s="30">
        <v>1704.86</v>
      </c>
      <c r="AW49" s="30">
        <v>2562.65</v>
      </c>
      <c r="AX49" s="30">
        <v>12017.73</v>
      </c>
      <c r="AY49" s="30">
        <v>403.79</v>
      </c>
      <c r="AZ49" s="30">
        <v>3157.18</v>
      </c>
      <c r="BA49" s="30">
        <v>2802.55</v>
      </c>
      <c r="BB49" s="30">
        <v>2469.81</v>
      </c>
      <c r="BC49" s="30">
        <v>1137.3900000000001</v>
      </c>
      <c r="BD49" s="30">
        <v>0.51</v>
      </c>
      <c r="BE49" s="30">
        <v>0.24</v>
      </c>
      <c r="BF49" s="30">
        <v>0.13</v>
      </c>
      <c r="BG49" s="30">
        <v>0.28999999999999998</v>
      </c>
      <c r="BH49" s="30">
        <v>0.33</v>
      </c>
      <c r="BI49" s="30">
        <v>1.53</v>
      </c>
      <c r="BJ49" s="30">
        <v>0</v>
      </c>
      <c r="BK49" s="30">
        <v>6.3</v>
      </c>
      <c r="BL49" s="30">
        <v>0</v>
      </c>
      <c r="BM49" s="30">
        <v>2.39</v>
      </c>
      <c r="BN49" s="30">
        <v>0.09</v>
      </c>
      <c r="BO49" s="30">
        <v>0.17</v>
      </c>
      <c r="BP49" s="30">
        <v>0</v>
      </c>
      <c r="BQ49" s="30">
        <v>0.28999999999999998</v>
      </c>
      <c r="BR49" s="30">
        <v>0.49</v>
      </c>
      <c r="BS49" s="30">
        <v>10.119999999999999</v>
      </c>
      <c r="BT49" s="30">
        <v>0</v>
      </c>
      <c r="BU49" s="30">
        <v>0</v>
      </c>
      <c r="BV49" s="30">
        <v>16.52</v>
      </c>
      <c r="BW49" s="30">
        <v>0.13</v>
      </c>
      <c r="BX49" s="30">
        <v>0</v>
      </c>
      <c r="BY49" s="30">
        <v>0</v>
      </c>
      <c r="BZ49" s="30">
        <v>0</v>
      </c>
      <c r="CA49" s="30">
        <v>0</v>
      </c>
      <c r="CB49" s="30">
        <v>2845.37</v>
      </c>
      <c r="CC49" s="29">
        <v>429.99999999999994</v>
      </c>
      <c r="CE49" s="27">
        <v>836.61</v>
      </c>
      <c r="CG49" s="27">
        <v>337.21</v>
      </c>
      <c r="CH49" s="27">
        <v>189.98</v>
      </c>
      <c r="CI49" s="27">
        <v>263.58999999999997</v>
      </c>
      <c r="CJ49" s="27">
        <v>12887.09</v>
      </c>
      <c r="CK49" s="27">
        <v>6093.13</v>
      </c>
      <c r="CL49" s="27">
        <v>9490.11</v>
      </c>
      <c r="CM49" s="27">
        <v>245.42</v>
      </c>
      <c r="CN49" s="27">
        <v>144.44</v>
      </c>
      <c r="CO49" s="27">
        <v>194.93</v>
      </c>
      <c r="CP49" s="27">
        <v>36.4</v>
      </c>
      <c r="CQ49" s="27">
        <v>6.49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14</v>
      </c>
      <c r="E51" s="16"/>
      <c r="F51" s="16">
        <v>31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30</v>
      </c>
      <c r="F24" s="49">
        <v>14.94</v>
      </c>
      <c r="G24" s="48">
        <v>116.45999999999998</v>
      </c>
      <c r="H24" s="48">
        <v>1.5</v>
      </c>
      <c r="I24" s="48">
        <v>4.8</v>
      </c>
      <c r="J24" s="50">
        <v>17.7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45707.364837962959</v>
      </c>
      <c r="C1">
        <f>YEAR(Дата_Сост)</f>
        <v>2025</v>
      </c>
      <c r="D1">
        <f>MONTH(Дата_Сост)</f>
        <v>2</v>
      </c>
      <c r="E1">
        <f>DAY(Дата_Сост)</f>
        <v>19</v>
      </c>
    </row>
    <row r="2" spans="1:5">
      <c r="A2" t="s">
        <v>82</v>
      </c>
      <c r="B2" s="2">
        <v>45697.540717592594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2025-02-09T08:15:45Z</dcterms:modified>
</cp:coreProperties>
</file>