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<sst xmlns="http://schemas.openxmlformats.org/spreadsheetml/2006/main" count="186" uniqueCount="154">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</sst>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9" sqref="I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26.2.2025г.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февраля 2025 г."</f>
        <v>26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24.32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14.74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17.329999999999998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10.5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16.96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10.28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111.95049999999998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3.9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2.36</v>
      </c>
    </row>
    <row r="16" spans="1:96" s="36" customFormat="1" ht="11.4">
      <c r="B16" s="37" t="s">
        <v>98</v>
      </c>
      <c r="C16" s="38"/>
      <c r="D16" s="38">
        <v>11.66</v>
      </c>
      <c r="E16" s="38">
        <v>8.1</v>
      </c>
      <c r="F16" s="38">
        <v>18.27</v>
      </c>
      <c r="G16" s="38">
        <v>0.37</v>
      </c>
      <c r="H16" s="38">
        <v>39.67</v>
      </c>
      <c r="I16" s="38">
        <v>368.4</v>
      </c>
      <c r="J16" s="39">
        <v>10.27</v>
      </c>
      <c r="K16" s="39">
        <v>0.33</v>
      </c>
      <c r="L16" s="39">
        <v>0</v>
      </c>
      <c r="M16" s="39">
        <v>0</v>
      </c>
      <c r="N16" s="39">
        <v>16.010000000000002</v>
      </c>
      <c r="O16" s="39">
        <v>22.8</v>
      </c>
      <c r="P16" s="39">
        <v>0.86</v>
      </c>
      <c r="Q16" s="39">
        <v>0</v>
      </c>
      <c r="R16" s="39">
        <v>0</v>
      </c>
      <c r="S16" s="39">
        <v>0.44</v>
      </c>
      <c r="T16" s="39">
        <v>3.49</v>
      </c>
      <c r="U16" s="39">
        <v>495.51</v>
      </c>
      <c r="V16" s="39">
        <v>240.76</v>
      </c>
      <c r="W16" s="39">
        <v>150.47999999999999</v>
      </c>
      <c r="X16" s="39">
        <v>20.12</v>
      </c>
      <c r="Y16" s="39">
        <v>166.33</v>
      </c>
      <c r="Z16" s="39">
        <v>1.26</v>
      </c>
      <c r="AA16" s="39">
        <v>164</v>
      </c>
      <c r="AB16" s="39">
        <v>74.540000000000006</v>
      </c>
      <c r="AC16" s="39">
        <v>193.62</v>
      </c>
      <c r="AD16" s="39">
        <v>0.4</v>
      </c>
      <c r="AE16" s="39">
        <v>7.0000000000000007E-2</v>
      </c>
      <c r="AF16" s="39">
        <v>0.32</v>
      </c>
      <c r="AG16" s="39">
        <v>0.24</v>
      </c>
      <c r="AH16" s="39">
        <v>2.2799999999999998</v>
      </c>
      <c r="AI16" s="39">
        <v>3.64</v>
      </c>
      <c r="AJ16" s="39">
        <v>0</v>
      </c>
      <c r="AK16" s="39">
        <v>628.66999999999996</v>
      </c>
      <c r="AL16" s="39">
        <v>563.29</v>
      </c>
      <c r="AM16" s="39">
        <v>958.26</v>
      </c>
      <c r="AN16" s="39">
        <v>662.31</v>
      </c>
      <c r="AO16" s="39">
        <v>292.04000000000002</v>
      </c>
      <c r="AP16" s="39">
        <v>474.64</v>
      </c>
      <c r="AQ16" s="39">
        <v>166.19</v>
      </c>
      <c r="AR16" s="39">
        <v>587.05999999999995</v>
      </c>
      <c r="AS16" s="39">
        <v>401.53</v>
      </c>
      <c r="AT16" s="39">
        <v>475.23</v>
      </c>
      <c r="AU16" s="39">
        <v>629.19000000000005</v>
      </c>
      <c r="AV16" s="39">
        <v>210.07</v>
      </c>
      <c r="AW16" s="39">
        <v>289.99</v>
      </c>
      <c r="AX16" s="39">
        <v>1734.11</v>
      </c>
      <c r="AY16" s="39">
        <v>5.6</v>
      </c>
      <c r="AZ16" s="39">
        <v>492.58</v>
      </c>
      <c r="BA16" s="39">
        <v>521.39</v>
      </c>
      <c r="BB16" s="39">
        <v>463.93</v>
      </c>
      <c r="BC16" s="39">
        <v>217.93</v>
      </c>
      <c r="BD16" s="39">
        <v>0.39</v>
      </c>
      <c r="BE16" s="39">
        <v>0.18</v>
      </c>
      <c r="BF16" s="39">
        <v>0.1</v>
      </c>
      <c r="BG16" s="39">
        <v>0.22</v>
      </c>
      <c r="BH16" s="39">
        <v>0.25</v>
      </c>
      <c r="BI16" s="39">
        <v>1.1399999999999999</v>
      </c>
      <c r="BJ16" s="39">
        <v>0</v>
      </c>
      <c r="BK16" s="39">
        <v>3.23</v>
      </c>
      <c r="BL16" s="39">
        <v>0</v>
      </c>
      <c r="BM16" s="39">
        <v>0.99</v>
      </c>
      <c r="BN16" s="39">
        <v>0</v>
      </c>
      <c r="BO16" s="39">
        <v>0</v>
      </c>
      <c r="BP16" s="39">
        <v>0</v>
      </c>
      <c r="BQ16" s="39">
        <v>0.22</v>
      </c>
      <c r="BR16" s="39">
        <v>0.34</v>
      </c>
      <c r="BS16" s="39">
        <v>2.63</v>
      </c>
      <c r="BT16" s="39">
        <v>0</v>
      </c>
      <c r="BU16" s="39">
        <v>0</v>
      </c>
      <c r="BV16" s="39">
        <v>0.28000000000000003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454.69</v>
      </c>
      <c r="CC16" s="38">
        <f>SUM($CC$10:$CC$15)</f>
        <v>66.11</v>
      </c>
      <c r="CD16" s="36">
        <f>$I$16/$I$51*100</f>
        <v>13.739603923469957</v>
      </c>
      <c r="CE16" s="36">
        <v>176.42</v>
      </c>
      <c r="CG16" s="36">
        <v>61.03</v>
      </c>
      <c r="CH16" s="36">
        <v>31.31</v>
      </c>
      <c r="CI16" s="36">
        <v>46.17</v>
      </c>
      <c r="CJ16" s="36">
        <v>2869.47</v>
      </c>
      <c r="CK16" s="36">
        <v>1388.81</v>
      </c>
      <c r="CL16" s="36">
        <v>2129.14</v>
      </c>
      <c r="CM16" s="36">
        <v>47.82</v>
      </c>
      <c r="CN16" s="36">
        <v>26.75</v>
      </c>
      <c r="CO16" s="36">
        <v>37.28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1.01</v>
      </c>
      <c r="E18" s="34">
        <v>0</v>
      </c>
      <c r="F18" s="34">
        <v>3.62</v>
      </c>
      <c r="G18" s="34">
        <v>3.62</v>
      </c>
      <c r="H18" s="34">
        <v>6.22</v>
      </c>
      <c r="I18" s="34">
        <v>59.312853599999997</v>
      </c>
      <c r="J18" s="35">
        <v>0.45</v>
      </c>
      <c r="K18" s="35">
        <v>2.34</v>
      </c>
      <c r="L18" s="35">
        <v>0</v>
      </c>
      <c r="M18" s="35">
        <v>0</v>
      </c>
      <c r="N18" s="35">
        <v>4.04</v>
      </c>
      <c r="O18" s="35">
        <v>1.24</v>
      </c>
      <c r="P18" s="35">
        <v>0.93</v>
      </c>
      <c r="Q18" s="35">
        <v>0</v>
      </c>
      <c r="R18" s="35">
        <v>0</v>
      </c>
      <c r="S18" s="35">
        <v>0.12</v>
      </c>
      <c r="T18" s="35">
        <v>0.78</v>
      </c>
      <c r="U18" s="35">
        <v>118.81</v>
      </c>
      <c r="V18" s="35">
        <v>118.41</v>
      </c>
      <c r="W18" s="35">
        <v>20.190000000000001</v>
      </c>
      <c r="X18" s="35">
        <v>6.57</v>
      </c>
      <c r="Y18" s="35">
        <v>14.16</v>
      </c>
      <c r="Z18" s="35">
        <v>0.27</v>
      </c>
      <c r="AA18" s="35">
        <v>0</v>
      </c>
      <c r="AB18" s="35">
        <v>7.41</v>
      </c>
      <c r="AC18" s="35">
        <v>1.1299999999999999</v>
      </c>
      <c r="AD18" s="35">
        <v>1.63</v>
      </c>
      <c r="AE18" s="35">
        <v>0.01</v>
      </c>
      <c r="AF18" s="35">
        <v>0.02</v>
      </c>
      <c r="AG18" s="35">
        <v>0.27</v>
      </c>
      <c r="AH18" s="35">
        <v>0.36</v>
      </c>
      <c r="AI18" s="35">
        <v>17.079999999999998</v>
      </c>
      <c r="AJ18" s="35">
        <v>0</v>
      </c>
      <c r="AK18" s="35">
        <v>21.49</v>
      </c>
      <c r="AL18" s="35">
        <v>18.52</v>
      </c>
      <c r="AM18" s="35">
        <v>23.71</v>
      </c>
      <c r="AN18" s="35">
        <v>22.6</v>
      </c>
      <c r="AO18" s="35">
        <v>8.15</v>
      </c>
      <c r="AP18" s="35">
        <v>16.670000000000002</v>
      </c>
      <c r="AQ18" s="35">
        <v>3.71</v>
      </c>
      <c r="AR18" s="35">
        <v>20.75</v>
      </c>
      <c r="AS18" s="35">
        <v>26.3</v>
      </c>
      <c r="AT18" s="35">
        <v>31.49</v>
      </c>
      <c r="AU18" s="35">
        <v>63.72</v>
      </c>
      <c r="AV18" s="35">
        <v>10.38</v>
      </c>
      <c r="AW18" s="35">
        <v>17.41</v>
      </c>
      <c r="AX18" s="35">
        <v>101.88</v>
      </c>
      <c r="AY18" s="35">
        <v>0</v>
      </c>
      <c r="AZ18" s="35">
        <v>21.86</v>
      </c>
      <c r="BA18" s="35">
        <v>21.86</v>
      </c>
      <c r="BB18" s="35">
        <v>18.52</v>
      </c>
      <c r="BC18" s="35">
        <v>7.41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49.27</v>
      </c>
      <c r="CC18" s="34">
        <v>11.63</v>
      </c>
      <c r="CE18" s="32">
        <v>1.23</v>
      </c>
      <c r="CG18" s="32">
        <v>16.38</v>
      </c>
      <c r="CH18" s="32">
        <v>7.22</v>
      </c>
      <c r="CI18" s="32">
        <v>11.8</v>
      </c>
      <c r="CJ18" s="32">
        <v>406.9</v>
      </c>
      <c r="CK18" s="32">
        <v>103.56</v>
      </c>
      <c r="CL18" s="32">
        <v>255.23</v>
      </c>
      <c r="CM18" s="32">
        <v>11.11</v>
      </c>
      <c r="CN18" s="32">
        <v>9.14</v>
      </c>
      <c r="CO18" s="32">
        <v>10.119999999999999</v>
      </c>
      <c r="CP18" s="32">
        <v>1.8</v>
      </c>
      <c r="CQ18" s="32">
        <v>0.3</v>
      </c>
      <c r="CR18" s="32">
        <v>7.05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9.82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5.95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26.45</v>
      </c>
      <c r="CE20" s="32">
        <v>24.43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0.75</v>
      </c>
      <c r="CR20" s="32">
        <v>16.03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55.85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0.45</v>
      </c>
      <c r="CR21" s="32">
        <v>34.07</v>
      </c>
    </row>
    <row r="22" spans="1:96" s="32" customFormat="1">
      <c r="A22" s="32" t="str">
        <f>"2"</f>
        <v>2</v>
      </c>
      <c r="B22" s="33" t="s">
        <v>96</v>
      </c>
      <c r="C22" s="34" t="str">
        <f>"47,2"</f>
        <v>47,2</v>
      </c>
      <c r="D22" s="34">
        <v>3.12</v>
      </c>
      <c r="E22" s="34">
        <v>0</v>
      </c>
      <c r="F22" s="34">
        <v>0.31</v>
      </c>
      <c r="G22" s="34">
        <v>0.31</v>
      </c>
      <c r="H22" s="34">
        <v>22.14</v>
      </c>
      <c r="I22" s="34">
        <v>105.68127199999999</v>
      </c>
      <c r="J22" s="35">
        <v>0</v>
      </c>
      <c r="K22" s="35">
        <v>0</v>
      </c>
      <c r="L22" s="35">
        <v>0</v>
      </c>
      <c r="M22" s="35">
        <v>0</v>
      </c>
      <c r="N22" s="35">
        <v>0.52</v>
      </c>
      <c r="O22" s="35">
        <v>21.52</v>
      </c>
      <c r="P22" s="35">
        <v>0.09</v>
      </c>
      <c r="Q22" s="35">
        <v>0</v>
      </c>
      <c r="R22" s="35">
        <v>0</v>
      </c>
      <c r="S22" s="35">
        <v>0</v>
      </c>
      <c r="T22" s="35">
        <v>0.85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150.69999999999999</v>
      </c>
      <c r="AL22" s="35">
        <v>156.86000000000001</v>
      </c>
      <c r="AM22" s="35">
        <v>240.22</v>
      </c>
      <c r="AN22" s="35">
        <v>79.66</v>
      </c>
      <c r="AO22" s="35">
        <v>47.22</v>
      </c>
      <c r="AP22" s="35">
        <v>94.45</v>
      </c>
      <c r="AQ22" s="35">
        <v>35.729999999999997</v>
      </c>
      <c r="AR22" s="35">
        <v>170.83</v>
      </c>
      <c r="AS22" s="35">
        <v>105.95</v>
      </c>
      <c r="AT22" s="35">
        <v>147.83000000000001</v>
      </c>
      <c r="AU22" s="35">
        <v>121.96</v>
      </c>
      <c r="AV22" s="35">
        <v>64.06</v>
      </c>
      <c r="AW22" s="35">
        <v>113.34</v>
      </c>
      <c r="AX22" s="35">
        <v>947.76</v>
      </c>
      <c r="AY22" s="35">
        <v>0</v>
      </c>
      <c r="AZ22" s="35">
        <v>308.8</v>
      </c>
      <c r="BA22" s="35">
        <v>134.28</v>
      </c>
      <c r="BB22" s="35">
        <v>89.11</v>
      </c>
      <c r="BC22" s="35">
        <v>70.63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0.13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18.46</v>
      </c>
      <c r="CC22" s="34">
        <v>3.4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2.83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1.48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1.23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4.5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2.73</v>
      </c>
    </row>
    <row r="25" spans="1:96" s="36" customFormat="1" ht="11.4">
      <c r="B25" s="37" t="s">
        <v>106</v>
      </c>
      <c r="C25" s="38"/>
      <c r="D25" s="38">
        <v>26.82</v>
      </c>
      <c r="E25" s="38">
        <v>12.47</v>
      </c>
      <c r="F25" s="38">
        <v>23.84</v>
      </c>
      <c r="G25" s="38">
        <v>12.59</v>
      </c>
      <c r="H25" s="38">
        <v>91.21</v>
      </c>
      <c r="I25" s="38">
        <v>678.34</v>
      </c>
      <c r="J25" s="39">
        <v>8.7200000000000006</v>
      </c>
      <c r="K25" s="39">
        <v>7.95</v>
      </c>
      <c r="L25" s="39">
        <v>0</v>
      </c>
      <c r="M25" s="39">
        <v>0</v>
      </c>
      <c r="N25" s="39">
        <v>14.29</v>
      </c>
      <c r="O25" s="39">
        <v>69.540000000000006</v>
      </c>
      <c r="P25" s="39">
        <v>7.38</v>
      </c>
      <c r="Q25" s="39">
        <v>0</v>
      </c>
      <c r="R25" s="39">
        <v>0</v>
      </c>
      <c r="S25" s="39">
        <v>0.77</v>
      </c>
      <c r="T25" s="39">
        <v>7.88</v>
      </c>
      <c r="U25" s="39">
        <v>990.86</v>
      </c>
      <c r="V25" s="39">
        <v>1422.45</v>
      </c>
      <c r="W25" s="39">
        <v>97.67</v>
      </c>
      <c r="X25" s="39">
        <v>88.45</v>
      </c>
      <c r="Y25" s="39">
        <v>315.89</v>
      </c>
      <c r="Z25" s="39">
        <v>5.76</v>
      </c>
      <c r="AA25" s="39">
        <v>18.75</v>
      </c>
      <c r="AB25" s="39">
        <v>52.96</v>
      </c>
      <c r="AC25" s="39">
        <v>28.2</v>
      </c>
      <c r="AD25" s="39">
        <v>6.34</v>
      </c>
      <c r="AE25" s="39">
        <v>0.39</v>
      </c>
      <c r="AF25" s="39">
        <v>0.28999999999999998</v>
      </c>
      <c r="AG25" s="39">
        <v>5.6</v>
      </c>
      <c r="AH25" s="39">
        <v>11.22</v>
      </c>
      <c r="AI25" s="39">
        <v>27.12</v>
      </c>
      <c r="AJ25" s="39">
        <v>0</v>
      </c>
      <c r="AK25" s="39">
        <v>1180.57</v>
      </c>
      <c r="AL25" s="39">
        <v>1047.3900000000001</v>
      </c>
      <c r="AM25" s="39">
        <v>1771.35</v>
      </c>
      <c r="AN25" s="39">
        <v>1581.24</v>
      </c>
      <c r="AO25" s="39">
        <v>437.74</v>
      </c>
      <c r="AP25" s="39">
        <v>922.59</v>
      </c>
      <c r="AQ25" s="39">
        <v>286.66000000000003</v>
      </c>
      <c r="AR25" s="39">
        <v>1087.47</v>
      </c>
      <c r="AS25" s="39">
        <v>1167.9100000000001</v>
      </c>
      <c r="AT25" s="39">
        <v>1490.46</v>
      </c>
      <c r="AU25" s="39">
        <v>1927.53</v>
      </c>
      <c r="AV25" s="39">
        <v>672.76</v>
      </c>
      <c r="AW25" s="39">
        <v>1051.49</v>
      </c>
      <c r="AX25" s="39">
        <v>4514.5600000000004</v>
      </c>
      <c r="AY25" s="39">
        <v>185.96</v>
      </c>
      <c r="AZ25" s="39">
        <v>1129.94</v>
      </c>
      <c r="BA25" s="39">
        <v>937.48</v>
      </c>
      <c r="BB25" s="39">
        <v>789.05</v>
      </c>
      <c r="BC25" s="39">
        <v>359.42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1.7</v>
      </c>
      <c r="BL25" s="39">
        <v>0</v>
      </c>
      <c r="BM25" s="39">
        <v>0.78</v>
      </c>
      <c r="BN25" s="39">
        <v>0.04</v>
      </c>
      <c r="BO25" s="39">
        <v>0.08</v>
      </c>
      <c r="BP25" s="39">
        <v>0</v>
      </c>
      <c r="BQ25" s="39">
        <v>0.05</v>
      </c>
      <c r="BR25" s="39">
        <v>0.1</v>
      </c>
      <c r="BS25" s="39">
        <v>3.61</v>
      </c>
      <c r="BT25" s="39">
        <v>0</v>
      </c>
      <c r="BU25" s="39">
        <v>0</v>
      </c>
      <c r="BV25" s="39">
        <v>6.98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652.53</v>
      </c>
      <c r="CC25" s="38">
        <f>SUM($CC$17:$CC$24)</f>
        <v>113.13000000000001</v>
      </c>
      <c r="CD25" s="36">
        <f>$I$25/$I$51*100</f>
        <v>25.29892216462164</v>
      </c>
      <c r="CE25" s="36">
        <v>27.58</v>
      </c>
      <c r="CG25" s="36">
        <v>152.12</v>
      </c>
      <c r="CH25" s="36">
        <v>83.04</v>
      </c>
      <c r="CI25" s="36">
        <v>117.58</v>
      </c>
      <c r="CJ25" s="36">
        <v>4936.8999999999996</v>
      </c>
      <c r="CK25" s="36">
        <v>2241.52</v>
      </c>
      <c r="CL25" s="36">
        <v>3589.21</v>
      </c>
      <c r="CM25" s="36">
        <v>117.12</v>
      </c>
      <c r="CN25" s="36">
        <v>66.010000000000005</v>
      </c>
      <c r="CO25" s="36">
        <v>91.57</v>
      </c>
      <c r="CP25" s="36">
        <v>6.8</v>
      </c>
      <c r="CQ25" s="36">
        <v>2.2999999999999998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"180"</f>
        <v>180</v>
      </c>
      <c r="D27" s="34">
        <v>0.9</v>
      </c>
      <c r="E27" s="34">
        <v>0</v>
      </c>
      <c r="F27" s="34">
        <v>0.18</v>
      </c>
      <c r="G27" s="34">
        <v>0</v>
      </c>
      <c r="H27" s="34">
        <v>18.54</v>
      </c>
      <c r="I27" s="34">
        <v>77.831999999999994</v>
      </c>
      <c r="J27" s="35">
        <v>0</v>
      </c>
      <c r="K27" s="35">
        <v>0</v>
      </c>
      <c r="L27" s="35">
        <v>0</v>
      </c>
      <c r="M27" s="35">
        <v>0</v>
      </c>
      <c r="N27" s="35">
        <v>17.82</v>
      </c>
      <c r="O27" s="35">
        <v>0.36</v>
      </c>
      <c r="P27" s="35">
        <v>0.36</v>
      </c>
      <c r="Q27" s="35">
        <v>0</v>
      </c>
      <c r="R27" s="35">
        <v>0</v>
      </c>
      <c r="S27" s="35">
        <v>0.9</v>
      </c>
      <c r="T27" s="35">
        <v>0.54</v>
      </c>
      <c r="U27" s="35">
        <v>10.8</v>
      </c>
      <c r="V27" s="35">
        <v>216</v>
      </c>
      <c r="W27" s="35">
        <v>12.6</v>
      </c>
      <c r="X27" s="35">
        <v>7.2</v>
      </c>
      <c r="Y27" s="35">
        <v>12.6</v>
      </c>
      <c r="Z27" s="35">
        <v>2.52</v>
      </c>
      <c r="AA27" s="35">
        <v>0</v>
      </c>
      <c r="AB27" s="35">
        <v>0</v>
      </c>
      <c r="AC27" s="35">
        <v>0</v>
      </c>
      <c r="AD27" s="35">
        <v>0.18</v>
      </c>
      <c r="AE27" s="35">
        <v>0.02</v>
      </c>
      <c r="AF27" s="35">
        <v>0.02</v>
      </c>
      <c r="AG27" s="35">
        <v>0.18</v>
      </c>
      <c r="AH27" s="35">
        <v>0.36</v>
      </c>
      <c r="AI27" s="35">
        <v>3.6</v>
      </c>
      <c r="AJ27" s="35">
        <v>0.36</v>
      </c>
      <c r="AK27" s="35">
        <v>14.4</v>
      </c>
      <c r="AL27" s="35">
        <v>18</v>
      </c>
      <c r="AM27" s="35">
        <v>25.2</v>
      </c>
      <c r="AN27" s="35">
        <v>25.2</v>
      </c>
      <c r="AO27" s="35">
        <v>3.6</v>
      </c>
      <c r="AP27" s="35">
        <v>14.4</v>
      </c>
      <c r="AQ27" s="35">
        <v>3.6</v>
      </c>
      <c r="AR27" s="35">
        <v>12.6</v>
      </c>
      <c r="AS27" s="35">
        <v>23.4</v>
      </c>
      <c r="AT27" s="35">
        <v>14.4</v>
      </c>
      <c r="AU27" s="35">
        <v>104.4</v>
      </c>
      <c r="AV27" s="35">
        <v>9</v>
      </c>
      <c r="AW27" s="35">
        <v>19.8</v>
      </c>
      <c r="AX27" s="35">
        <v>57.6</v>
      </c>
      <c r="AY27" s="35">
        <v>0</v>
      </c>
      <c r="AZ27" s="35">
        <v>18</v>
      </c>
      <c r="BA27" s="35">
        <v>21.6</v>
      </c>
      <c r="BB27" s="35">
        <v>9</v>
      </c>
      <c r="BC27" s="35">
        <v>7.2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158.58000000000001</v>
      </c>
      <c r="CC27" s="34">
        <v>8.64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7.2</v>
      </c>
    </row>
    <row r="28" spans="1:96" s="28" customFormat="1">
      <c r="A28" s="28" t="str">
        <f>"17"</f>
        <v>17</v>
      </c>
      <c r="B28" s="29" t="s">
        <v>109</v>
      </c>
      <c r="C28" s="30" t="str">
        <f>"33"</f>
        <v>33</v>
      </c>
      <c r="D28" s="30">
        <v>1.49</v>
      </c>
      <c r="E28" s="30">
        <v>0</v>
      </c>
      <c r="F28" s="30">
        <v>6.6</v>
      </c>
      <c r="G28" s="30">
        <v>0</v>
      </c>
      <c r="H28" s="30">
        <v>18.48</v>
      </c>
      <c r="I28" s="30">
        <v>135.56400000000002</v>
      </c>
      <c r="J28" s="31">
        <v>0</v>
      </c>
      <c r="K28" s="31">
        <v>0</v>
      </c>
      <c r="L28" s="31">
        <v>0</v>
      </c>
      <c r="M28" s="31">
        <v>0</v>
      </c>
      <c r="N28" s="31">
        <v>18.48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7.0000000000000007E-2</v>
      </c>
      <c r="AE28" s="31">
        <v>0</v>
      </c>
      <c r="AF28" s="31">
        <v>0</v>
      </c>
      <c r="AG28" s="31">
        <v>0</v>
      </c>
      <c r="AH28" s="31">
        <v>0.23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12.12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10.1</v>
      </c>
    </row>
    <row r="29" spans="1:96" s="36" customFormat="1" ht="11.4">
      <c r="B29" s="37" t="s">
        <v>110</v>
      </c>
      <c r="C29" s="38"/>
      <c r="D29" s="38">
        <v>2.39</v>
      </c>
      <c r="E29" s="38">
        <v>0</v>
      </c>
      <c r="F29" s="38">
        <v>6.78</v>
      </c>
      <c r="G29" s="38">
        <v>0</v>
      </c>
      <c r="H29" s="38">
        <v>37.020000000000003</v>
      </c>
      <c r="I29" s="38">
        <v>213.4</v>
      </c>
      <c r="J29" s="39">
        <v>0</v>
      </c>
      <c r="K29" s="39">
        <v>0</v>
      </c>
      <c r="L29" s="39">
        <v>0</v>
      </c>
      <c r="M29" s="39">
        <v>0</v>
      </c>
      <c r="N29" s="39">
        <v>36.299999999999997</v>
      </c>
      <c r="O29" s="39">
        <v>0.36</v>
      </c>
      <c r="P29" s="39">
        <v>0.36</v>
      </c>
      <c r="Q29" s="39">
        <v>0</v>
      </c>
      <c r="R29" s="39">
        <v>0</v>
      </c>
      <c r="S29" s="39">
        <v>0.9</v>
      </c>
      <c r="T29" s="39">
        <v>0.54</v>
      </c>
      <c r="U29" s="39">
        <v>10.8</v>
      </c>
      <c r="V29" s="39">
        <v>216</v>
      </c>
      <c r="W29" s="39">
        <v>12.6</v>
      </c>
      <c r="X29" s="39">
        <v>7.2</v>
      </c>
      <c r="Y29" s="39">
        <v>12.6</v>
      </c>
      <c r="Z29" s="39">
        <v>2.52</v>
      </c>
      <c r="AA29" s="39">
        <v>0</v>
      </c>
      <c r="AB29" s="39">
        <v>0</v>
      </c>
      <c r="AC29" s="39">
        <v>0</v>
      </c>
      <c r="AD29" s="39">
        <v>0.25</v>
      </c>
      <c r="AE29" s="39">
        <v>0.02</v>
      </c>
      <c r="AF29" s="39">
        <v>0.02</v>
      </c>
      <c r="AG29" s="39">
        <v>0.18</v>
      </c>
      <c r="AH29" s="39">
        <v>0.59</v>
      </c>
      <c r="AI29" s="39">
        <v>3.6</v>
      </c>
      <c r="AJ29" s="39">
        <v>0.36</v>
      </c>
      <c r="AK29" s="39">
        <v>14.4</v>
      </c>
      <c r="AL29" s="39">
        <v>18</v>
      </c>
      <c r="AM29" s="39">
        <v>25.2</v>
      </c>
      <c r="AN29" s="39">
        <v>25.2</v>
      </c>
      <c r="AO29" s="39">
        <v>3.6</v>
      </c>
      <c r="AP29" s="39">
        <v>14.4</v>
      </c>
      <c r="AQ29" s="39">
        <v>3.6</v>
      </c>
      <c r="AR29" s="39">
        <v>12.6</v>
      </c>
      <c r="AS29" s="39">
        <v>23.4</v>
      </c>
      <c r="AT29" s="39">
        <v>14.4</v>
      </c>
      <c r="AU29" s="39">
        <v>104.4</v>
      </c>
      <c r="AV29" s="39">
        <v>9</v>
      </c>
      <c r="AW29" s="39">
        <v>19.8</v>
      </c>
      <c r="AX29" s="39">
        <v>57.6</v>
      </c>
      <c r="AY29" s="39">
        <v>0</v>
      </c>
      <c r="AZ29" s="39">
        <v>18</v>
      </c>
      <c r="BA29" s="39">
        <v>21.6</v>
      </c>
      <c r="BB29" s="39">
        <v>9</v>
      </c>
      <c r="BC29" s="39">
        <v>7.2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158.58000000000001</v>
      </c>
      <c r="CC29" s="38">
        <f>SUM($CC$26:$CC$28)</f>
        <v>20.759999999999998</v>
      </c>
      <c r="CD29" s="36">
        <f>$I$29/$I$51*100</f>
        <v>7.9588259426397636</v>
      </c>
      <c r="CE29" s="36">
        <v>0</v>
      </c>
      <c r="CG29" s="36">
        <v>2.7</v>
      </c>
      <c r="CH29" s="36">
        <v>2.7</v>
      </c>
      <c r="CI29" s="36">
        <v>2.7</v>
      </c>
      <c r="CJ29" s="36">
        <v>270</v>
      </c>
      <c r="CK29" s="36">
        <v>122.85</v>
      </c>
      <c r="CL29" s="36">
        <v>196.43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30.4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18.420000000000002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17.329999999999998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10.5</v>
      </c>
    </row>
    <row r="34" spans="1:96" s="32" customFormat="1">
      <c r="A34" s="32" t="str">
        <f>"10"</f>
        <v>10</v>
      </c>
      <c r="B34" s="33" t="s">
        <v>95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16.96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10.28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3.6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3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3.9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2.36</v>
      </c>
    </row>
    <row r="37" spans="1:96" s="36" customFormat="1" ht="11.4">
      <c r="B37" s="37" t="s">
        <v>112</v>
      </c>
      <c r="C37" s="38"/>
      <c r="D37" s="38">
        <v>12.41</v>
      </c>
      <c r="E37" s="38">
        <v>8.84</v>
      </c>
      <c r="F37" s="38">
        <v>19.78</v>
      </c>
      <c r="G37" s="38">
        <v>0.37</v>
      </c>
      <c r="H37" s="38">
        <v>41.81</v>
      </c>
      <c r="I37" s="38">
        <v>392.94</v>
      </c>
      <c r="J37" s="39">
        <v>11.35</v>
      </c>
      <c r="K37" s="39">
        <v>0.36</v>
      </c>
      <c r="L37" s="39">
        <v>0</v>
      </c>
      <c r="M37" s="39">
        <v>0</v>
      </c>
      <c r="N37" s="39">
        <v>18</v>
      </c>
      <c r="O37" s="39">
        <v>22.8</v>
      </c>
      <c r="P37" s="39">
        <v>1</v>
      </c>
      <c r="Q37" s="39">
        <v>0</v>
      </c>
      <c r="R37" s="39">
        <v>0</v>
      </c>
      <c r="S37" s="39">
        <v>0.47</v>
      </c>
      <c r="T37" s="39">
        <v>3.98</v>
      </c>
      <c r="U37" s="39">
        <v>605.44000000000005</v>
      </c>
      <c r="V37" s="39">
        <v>283.73</v>
      </c>
      <c r="W37" s="39">
        <v>181.37</v>
      </c>
      <c r="X37" s="39">
        <v>23.78</v>
      </c>
      <c r="Y37" s="39">
        <v>187.66</v>
      </c>
      <c r="Z37" s="39">
        <v>1.31</v>
      </c>
      <c r="AA37" s="39">
        <v>170</v>
      </c>
      <c r="AB37" s="39">
        <v>79.540000000000006</v>
      </c>
      <c r="AC37" s="39">
        <v>204.75</v>
      </c>
      <c r="AD37" s="39">
        <v>0.41</v>
      </c>
      <c r="AE37" s="39">
        <v>7.0000000000000007E-2</v>
      </c>
      <c r="AF37" s="39">
        <v>0.36</v>
      </c>
      <c r="AG37" s="39">
        <v>0.28000000000000003</v>
      </c>
      <c r="AH37" s="39">
        <v>2.48</v>
      </c>
      <c r="AI37" s="39">
        <v>4.3099999999999996</v>
      </c>
      <c r="AJ37" s="39">
        <v>0</v>
      </c>
      <c r="AK37" s="39">
        <v>667.47</v>
      </c>
      <c r="AL37" s="39">
        <v>601.61</v>
      </c>
      <c r="AM37" s="39">
        <v>1024.02</v>
      </c>
      <c r="AN37" s="39">
        <v>715.01</v>
      </c>
      <c r="AO37" s="39">
        <v>309.63</v>
      </c>
      <c r="AP37" s="39">
        <v>505.74</v>
      </c>
      <c r="AQ37" s="39">
        <v>176.8</v>
      </c>
      <c r="AR37" s="39">
        <v>621.87</v>
      </c>
      <c r="AS37" s="39">
        <v>401.96</v>
      </c>
      <c r="AT37" s="39">
        <v>475.54</v>
      </c>
      <c r="AU37" s="39">
        <v>629.86</v>
      </c>
      <c r="AV37" s="39">
        <v>210.48</v>
      </c>
      <c r="AW37" s="39">
        <v>290.27999999999997</v>
      </c>
      <c r="AX37" s="39">
        <v>1735.79</v>
      </c>
      <c r="AY37" s="39">
        <v>5.6</v>
      </c>
      <c r="AZ37" s="39">
        <v>493.15</v>
      </c>
      <c r="BA37" s="39">
        <v>522.03</v>
      </c>
      <c r="BB37" s="39">
        <v>507.67</v>
      </c>
      <c r="BC37" s="39">
        <v>224.16</v>
      </c>
      <c r="BD37" s="39">
        <v>0.42</v>
      </c>
      <c r="BE37" s="39">
        <v>0.19</v>
      </c>
      <c r="BF37" s="39">
        <v>0.1</v>
      </c>
      <c r="BG37" s="39">
        <v>0.23</v>
      </c>
      <c r="BH37" s="39">
        <v>0.27</v>
      </c>
      <c r="BI37" s="39">
        <v>1.23</v>
      </c>
      <c r="BJ37" s="39">
        <v>0</v>
      </c>
      <c r="BK37" s="39">
        <v>3.47</v>
      </c>
      <c r="BL37" s="39">
        <v>0</v>
      </c>
      <c r="BM37" s="39">
        <v>1.06</v>
      </c>
      <c r="BN37" s="39">
        <v>0</v>
      </c>
      <c r="BO37" s="39">
        <v>0</v>
      </c>
      <c r="BP37" s="39">
        <v>0</v>
      </c>
      <c r="BQ37" s="39">
        <v>0.24</v>
      </c>
      <c r="BR37" s="39">
        <v>0.36</v>
      </c>
      <c r="BS37" s="39">
        <v>2.83</v>
      </c>
      <c r="BT37" s="39">
        <v>0</v>
      </c>
      <c r="BU37" s="39">
        <v>0</v>
      </c>
      <c r="BV37" s="39">
        <v>0.28999999999999998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505.32</v>
      </c>
      <c r="CC37" s="38">
        <f>SUM($CC$31:$CC$36)</f>
        <v>72.19</v>
      </c>
      <c r="CD37" s="36">
        <f>$I$37/$I$51*100</f>
        <v>14.654831611531719</v>
      </c>
      <c r="CE37" s="36">
        <v>183.26</v>
      </c>
      <c r="CG37" s="36">
        <v>49.49</v>
      </c>
      <c r="CH37" s="36">
        <v>27.96</v>
      </c>
      <c r="CI37" s="36">
        <v>38.72</v>
      </c>
      <c r="CJ37" s="36">
        <v>2601.48</v>
      </c>
      <c r="CK37" s="36">
        <v>1292.17</v>
      </c>
      <c r="CL37" s="36">
        <v>1946.83</v>
      </c>
      <c r="CM37" s="36">
        <v>36.22</v>
      </c>
      <c r="CN37" s="36">
        <v>25.67</v>
      </c>
      <c r="CO37" s="36">
        <v>30.95</v>
      </c>
      <c r="CP37" s="36">
        <v>12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1.68</v>
      </c>
      <c r="E39" s="34">
        <v>0</v>
      </c>
      <c r="F39" s="34">
        <v>6.04</v>
      </c>
      <c r="G39" s="34">
        <v>6.04</v>
      </c>
      <c r="H39" s="34">
        <v>10.36</v>
      </c>
      <c r="I39" s="34">
        <v>98.854756000000009</v>
      </c>
      <c r="J39" s="35">
        <v>0.75</v>
      </c>
      <c r="K39" s="35">
        <v>3.9</v>
      </c>
      <c r="L39" s="35">
        <v>0</v>
      </c>
      <c r="M39" s="35">
        <v>0</v>
      </c>
      <c r="N39" s="35">
        <v>6.74</v>
      </c>
      <c r="O39" s="35">
        <v>2.0699999999999998</v>
      </c>
      <c r="P39" s="35">
        <v>1.55</v>
      </c>
      <c r="Q39" s="35">
        <v>0</v>
      </c>
      <c r="R39" s="35">
        <v>0</v>
      </c>
      <c r="S39" s="35">
        <v>0.2</v>
      </c>
      <c r="T39" s="35">
        <v>1.29</v>
      </c>
      <c r="U39" s="35">
        <v>198.01</v>
      </c>
      <c r="V39" s="35">
        <v>197.36</v>
      </c>
      <c r="W39" s="35">
        <v>33.65</v>
      </c>
      <c r="X39" s="35">
        <v>10.95</v>
      </c>
      <c r="Y39" s="35">
        <v>23.6</v>
      </c>
      <c r="Z39" s="35">
        <v>0.45</v>
      </c>
      <c r="AA39" s="35">
        <v>0</v>
      </c>
      <c r="AB39" s="35">
        <v>12.35</v>
      </c>
      <c r="AC39" s="35">
        <v>1.89</v>
      </c>
      <c r="AD39" s="35">
        <v>2.72</v>
      </c>
      <c r="AE39" s="35">
        <v>0.02</v>
      </c>
      <c r="AF39" s="35">
        <v>0.03</v>
      </c>
      <c r="AG39" s="35">
        <v>0.45</v>
      </c>
      <c r="AH39" s="35">
        <v>0.6</v>
      </c>
      <c r="AI39" s="35">
        <v>28.47</v>
      </c>
      <c r="AJ39" s="35">
        <v>0</v>
      </c>
      <c r="AK39" s="35">
        <v>35.81</v>
      </c>
      <c r="AL39" s="35">
        <v>30.87</v>
      </c>
      <c r="AM39" s="35">
        <v>39.520000000000003</v>
      </c>
      <c r="AN39" s="35">
        <v>37.67</v>
      </c>
      <c r="AO39" s="35">
        <v>13.58</v>
      </c>
      <c r="AP39" s="35">
        <v>27.78</v>
      </c>
      <c r="AQ39" s="35">
        <v>6.18</v>
      </c>
      <c r="AR39" s="35">
        <v>34.58</v>
      </c>
      <c r="AS39" s="35">
        <v>43.84</v>
      </c>
      <c r="AT39" s="35">
        <v>52.49</v>
      </c>
      <c r="AU39" s="35">
        <v>106.2</v>
      </c>
      <c r="AV39" s="35">
        <v>17.3</v>
      </c>
      <c r="AW39" s="35">
        <v>29.02</v>
      </c>
      <c r="AX39" s="35">
        <v>169.8</v>
      </c>
      <c r="AY39" s="35">
        <v>0</v>
      </c>
      <c r="AZ39" s="35">
        <v>36.43</v>
      </c>
      <c r="BA39" s="35">
        <v>36.43</v>
      </c>
      <c r="BB39" s="35">
        <v>30.87</v>
      </c>
      <c r="BC39" s="35">
        <v>12.35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82.12</v>
      </c>
      <c r="CC39" s="34">
        <v>19.39</v>
      </c>
      <c r="CE39" s="32">
        <v>2.06</v>
      </c>
      <c r="CG39" s="32">
        <v>27.31</v>
      </c>
      <c r="CH39" s="32">
        <v>12.03</v>
      </c>
      <c r="CI39" s="32">
        <v>19.670000000000002</v>
      </c>
      <c r="CJ39" s="32">
        <v>678.17</v>
      </c>
      <c r="CK39" s="32">
        <v>172.61</v>
      </c>
      <c r="CL39" s="32">
        <v>425.39</v>
      </c>
      <c r="CM39" s="32">
        <v>18.52</v>
      </c>
      <c r="CN39" s="32">
        <v>15.23</v>
      </c>
      <c r="CO39" s="32">
        <v>16.87</v>
      </c>
      <c r="CP39" s="32">
        <v>3</v>
      </c>
      <c r="CQ39" s="32">
        <v>0.5</v>
      </c>
      <c r="CR39" s="32">
        <v>11.75</v>
      </c>
    </row>
    <row r="40" spans="1:96" s="32" customFormat="1">
      <c r="A40" s="32" t="str">
        <f>"16/2"</f>
        <v>16/2</v>
      </c>
      <c r="B40" s="33" t="s">
        <v>101</v>
      </c>
      <c r="C40" s="34" t="str">
        <f>"280"</f>
        <v>280</v>
      </c>
      <c r="D40" s="34">
        <v>6.57</v>
      </c>
      <c r="E40" s="34">
        <v>0</v>
      </c>
      <c r="F40" s="34">
        <v>6.13</v>
      </c>
      <c r="G40" s="34">
        <v>6.13</v>
      </c>
      <c r="H40" s="34">
        <v>25.55</v>
      </c>
      <c r="I40" s="34">
        <v>178.55531119999998</v>
      </c>
      <c r="J40" s="35">
        <v>0.81</v>
      </c>
      <c r="K40" s="35">
        <v>3.64</v>
      </c>
      <c r="L40" s="35">
        <v>0</v>
      </c>
      <c r="M40" s="35">
        <v>0</v>
      </c>
      <c r="N40" s="35">
        <v>2.5299999999999998</v>
      </c>
      <c r="O40" s="35">
        <v>19.5</v>
      </c>
      <c r="P40" s="35">
        <v>3.53</v>
      </c>
      <c r="Q40" s="35">
        <v>0</v>
      </c>
      <c r="R40" s="35">
        <v>0</v>
      </c>
      <c r="S40" s="35">
        <v>0.16</v>
      </c>
      <c r="T40" s="35">
        <v>2.58</v>
      </c>
      <c r="U40" s="35">
        <v>439.11</v>
      </c>
      <c r="V40" s="35">
        <v>575.23</v>
      </c>
      <c r="W40" s="35">
        <v>33.49</v>
      </c>
      <c r="X40" s="35">
        <v>35.75</v>
      </c>
      <c r="Y40" s="35">
        <v>91.76</v>
      </c>
      <c r="Z40" s="35">
        <v>2.25</v>
      </c>
      <c r="AA40" s="35">
        <v>0</v>
      </c>
      <c r="AB40" s="35">
        <v>14.62</v>
      </c>
      <c r="AC40" s="35">
        <v>2.5499999999999998</v>
      </c>
      <c r="AD40" s="35">
        <v>2.67</v>
      </c>
      <c r="AE40" s="35">
        <v>0.25</v>
      </c>
      <c r="AF40" s="35">
        <v>0.08</v>
      </c>
      <c r="AG40" s="35">
        <v>1.25</v>
      </c>
      <c r="AH40" s="35">
        <v>2.93</v>
      </c>
      <c r="AI40" s="35">
        <v>6.05</v>
      </c>
      <c r="AJ40" s="35">
        <v>0</v>
      </c>
      <c r="AK40" s="35">
        <v>238.87</v>
      </c>
      <c r="AL40" s="35">
        <v>266.72000000000003</v>
      </c>
      <c r="AM40" s="35">
        <v>396.51</v>
      </c>
      <c r="AN40" s="35">
        <v>381.42</v>
      </c>
      <c r="AO40" s="35">
        <v>51.86</v>
      </c>
      <c r="AP40" s="35">
        <v>211.84</v>
      </c>
      <c r="AQ40" s="35">
        <v>70.8</v>
      </c>
      <c r="AR40" s="35">
        <v>249.84</v>
      </c>
      <c r="AS40" s="35">
        <v>239.55</v>
      </c>
      <c r="AT40" s="35">
        <v>464.52</v>
      </c>
      <c r="AU40" s="35">
        <v>536.9</v>
      </c>
      <c r="AV40" s="35">
        <v>110.6</v>
      </c>
      <c r="AW40" s="35">
        <v>236.68</v>
      </c>
      <c r="AX40" s="35">
        <v>847.48</v>
      </c>
      <c r="AY40" s="35">
        <v>0</v>
      </c>
      <c r="AZ40" s="35">
        <v>165.47</v>
      </c>
      <c r="BA40" s="35">
        <v>202.26</v>
      </c>
      <c r="BB40" s="35">
        <v>172.05</v>
      </c>
      <c r="BC40" s="35">
        <v>63.8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0.44</v>
      </c>
      <c r="BL40" s="35">
        <v>0</v>
      </c>
      <c r="BM40" s="35">
        <v>0.32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1.49</v>
      </c>
      <c r="BT40" s="35">
        <v>0</v>
      </c>
      <c r="BU40" s="35">
        <v>0</v>
      </c>
      <c r="BV40" s="35">
        <v>3.5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258.2</v>
      </c>
      <c r="CC40" s="34">
        <v>13.75</v>
      </c>
      <c r="CE40" s="32">
        <v>2.44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1.1200000000000001</v>
      </c>
      <c r="CR40" s="32">
        <v>8.33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31.75</v>
      </c>
      <c r="CE41" s="32">
        <v>29.32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0.9</v>
      </c>
      <c r="CR41" s="32">
        <v>19.239999999999998</v>
      </c>
    </row>
    <row r="42" spans="1:96" s="32" customFormat="1" ht="24">
      <c r="A42" s="32" t="str">
        <f>"16/8"</f>
        <v>16/8</v>
      </c>
      <c r="B42" s="33" t="s">
        <v>103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62.06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37.86</v>
      </c>
    </row>
    <row r="43" spans="1:96" s="32" customFormat="1">
      <c r="A43" s="32" t="str">
        <f>"2"</f>
        <v>2</v>
      </c>
      <c r="B43" s="33" t="s">
        <v>96</v>
      </c>
      <c r="C43" s="34" t="str">
        <f>"33,6"</f>
        <v>33,6</v>
      </c>
      <c r="D43" s="34">
        <v>2.2200000000000002</v>
      </c>
      <c r="E43" s="34">
        <v>0</v>
      </c>
      <c r="F43" s="34">
        <v>0.22</v>
      </c>
      <c r="G43" s="34">
        <v>0.22</v>
      </c>
      <c r="H43" s="34">
        <v>15.76</v>
      </c>
      <c r="I43" s="34">
        <v>75.230735999999993</v>
      </c>
      <c r="J43" s="35">
        <v>0</v>
      </c>
      <c r="K43" s="35">
        <v>0</v>
      </c>
      <c r="L43" s="35">
        <v>0</v>
      </c>
      <c r="M43" s="35">
        <v>0</v>
      </c>
      <c r="N43" s="35">
        <v>0.37</v>
      </c>
      <c r="O43" s="35">
        <v>15.32</v>
      </c>
      <c r="P43" s="35">
        <v>7.0000000000000007E-2</v>
      </c>
      <c r="Q43" s="35">
        <v>0</v>
      </c>
      <c r="R43" s="35">
        <v>0</v>
      </c>
      <c r="S43" s="35">
        <v>0</v>
      </c>
      <c r="T43" s="35">
        <v>0.6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107.28</v>
      </c>
      <c r="AL43" s="35">
        <v>111.67</v>
      </c>
      <c r="AM43" s="35">
        <v>171.01</v>
      </c>
      <c r="AN43" s="35">
        <v>56.71</v>
      </c>
      <c r="AO43" s="35">
        <v>33.619999999999997</v>
      </c>
      <c r="AP43" s="35">
        <v>67.23</v>
      </c>
      <c r="AQ43" s="35">
        <v>25.43</v>
      </c>
      <c r="AR43" s="35">
        <v>121.61</v>
      </c>
      <c r="AS43" s="35">
        <v>75.42</v>
      </c>
      <c r="AT43" s="35">
        <v>105.24</v>
      </c>
      <c r="AU43" s="35">
        <v>86.82</v>
      </c>
      <c r="AV43" s="35">
        <v>45.6</v>
      </c>
      <c r="AW43" s="35">
        <v>80.680000000000007</v>
      </c>
      <c r="AX43" s="35">
        <v>674.67</v>
      </c>
      <c r="AY43" s="35">
        <v>0</v>
      </c>
      <c r="AZ43" s="35">
        <v>219.82</v>
      </c>
      <c r="BA43" s="35">
        <v>95.59</v>
      </c>
      <c r="BB43" s="35">
        <v>63.43</v>
      </c>
      <c r="BC43" s="35">
        <v>50.28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13.14</v>
      </c>
      <c r="CC43" s="34">
        <v>2.42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2.02</v>
      </c>
    </row>
    <row r="44" spans="1:96" s="32" customFormat="1">
      <c r="A44" s="32" t="str">
        <f>"3"</f>
        <v>3</v>
      </c>
      <c r="B44" s="33" t="s">
        <v>104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58.013999999999996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2.2200000000000002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1.85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4.5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2.73</v>
      </c>
    </row>
    <row r="46" spans="1:96" s="36" customFormat="1" ht="11.4">
      <c r="B46" s="37" t="s">
        <v>114</v>
      </c>
      <c r="C46" s="38"/>
      <c r="D46" s="38">
        <v>31.26</v>
      </c>
      <c r="E46" s="38">
        <v>13.91</v>
      </c>
      <c r="F46" s="38">
        <v>30.06</v>
      </c>
      <c r="G46" s="38">
        <v>17.28</v>
      </c>
      <c r="H46" s="38">
        <v>105.93</v>
      </c>
      <c r="I46" s="38">
        <v>806.19</v>
      </c>
      <c r="J46" s="39">
        <v>10.32</v>
      </c>
      <c r="K46" s="39">
        <v>10.89</v>
      </c>
      <c r="L46" s="39">
        <v>0</v>
      </c>
      <c r="M46" s="39">
        <v>0</v>
      </c>
      <c r="N46" s="39">
        <v>18.21</v>
      </c>
      <c r="O46" s="39">
        <v>77.510000000000005</v>
      </c>
      <c r="P46" s="39">
        <v>10.199999999999999</v>
      </c>
      <c r="Q46" s="39">
        <v>0</v>
      </c>
      <c r="R46" s="39">
        <v>0</v>
      </c>
      <c r="S46" s="39">
        <v>1.06</v>
      </c>
      <c r="T46" s="39">
        <v>9.7899999999999991</v>
      </c>
      <c r="U46" s="39">
        <v>1325.47</v>
      </c>
      <c r="V46" s="39">
        <v>1840.59</v>
      </c>
      <c r="W46" s="39">
        <v>132.53</v>
      </c>
      <c r="X46" s="39">
        <v>115.66</v>
      </c>
      <c r="Y46" s="39">
        <v>397.83</v>
      </c>
      <c r="Z46" s="39">
        <v>7.42</v>
      </c>
      <c r="AA46" s="39">
        <v>22.5</v>
      </c>
      <c r="AB46" s="39">
        <v>69.39</v>
      </c>
      <c r="AC46" s="39">
        <v>34.799999999999997</v>
      </c>
      <c r="AD46" s="39">
        <v>8.6300000000000008</v>
      </c>
      <c r="AE46" s="39">
        <v>0.52</v>
      </c>
      <c r="AF46" s="39">
        <v>0.36</v>
      </c>
      <c r="AG46" s="39">
        <v>6.8</v>
      </c>
      <c r="AH46" s="39">
        <v>13.66</v>
      </c>
      <c r="AI46" s="39">
        <v>41.35</v>
      </c>
      <c r="AJ46" s="39">
        <v>0</v>
      </c>
      <c r="AK46" s="39">
        <v>1246.81</v>
      </c>
      <c r="AL46" s="39">
        <v>1118.5999999999999</v>
      </c>
      <c r="AM46" s="39">
        <v>2010.77</v>
      </c>
      <c r="AN46" s="39">
        <v>1844.23</v>
      </c>
      <c r="AO46" s="39">
        <v>492.35</v>
      </c>
      <c r="AP46" s="39">
        <v>1062.53</v>
      </c>
      <c r="AQ46" s="39">
        <v>330.24</v>
      </c>
      <c r="AR46" s="39">
        <v>1239.1500000000001</v>
      </c>
      <c r="AS46" s="39">
        <v>1349.25</v>
      </c>
      <c r="AT46" s="39">
        <v>1751.35</v>
      </c>
      <c r="AU46" s="39">
        <v>2283.4499999999998</v>
      </c>
      <c r="AV46" s="39">
        <v>761.87</v>
      </c>
      <c r="AW46" s="39">
        <v>1210.45</v>
      </c>
      <c r="AX46" s="39">
        <v>5013.72</v>
      </c>
      <c r="AY46" s="39">
        <v>206.63</v>
      </c>
      <c r="AZ46" s="39">
        <v>1222.97</v>
      </c>
      <c r="BA46" s="39">
        <v>1067.79</v>
      </c>
      <c r="BB46" s="39">
        <v>907.4</v>
      </c>
      <c r="BC46" s="39">
        <v>400.47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0.34</v>
      </c>
      <c r="BJ46" s="39">
        <v>0</v>
      </c>
      <c r="BK46" s="39">
        <v>2.17</v>
      </c>
      <c r="BL46" s="39">
        <v>0</v>
      </c>
      <c r="BM46" s="39">
        <v>1.04</v>
      </c>
      <c r="BN46" s="39">
        <v>0.05</v>
      </c>
      <c r="BO46" s="39">
        <v>0.11</v>
      </c>
      <c r="BP46" s="39">
        <v>0</v>
      </c>
      <c r="BQ46" s="39">
        <v>7.0000000000000007E-2</v>
      </c>
      <c r="BR46" s="39">
        <v>0.12</v>
      </c>
      <c r="BS46" s="39">
        <v>4.8600000000000003</v>
      </c>
      <c r="BT46" s="39">
        <v>0</v>
      </c>
      <c r="BU46" s="39">
        <v>0</v>
      </c>
      <c r="BV46" s="39">
        <v>9.64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791.86</v>
      </c>
      <c r="CC46" s="38">
        <f>SUM($CC$38:$CC$45)</f>
        <v>136.09</v>
      </c>
      <c r="CD46" s="36">
        <f>$I$46/$I$51*100</f>
        <v>30.067131615261257</v>
      </c>
      <c r="CE46" s="36">
        <v>34.07</v>
      </c>
      <c r="CG46" s="36">
        <v>128.13</v>
      </c>
      <c r="CH46" s="36">
        <v>67.44</v>
      </c>
      <c r="CI46" s="36">
        <v>97.78</v>
      </c>
      <c r="CJ46" s="36">
        <v>3672.16</v>
      </c>
      <c r="CK46" s="36">
        <v>1751.72</v>
      </c>
      <c r="CL46" s="36">
        <v>2711.94</v>
      </c>
      <c r="CM46" s="36">
        <v>102.84</v>
      </c>
      <c r="CN46" s="36">
        <v>55.28</v>
      </c>
      <c r="CO46" s="36">
        <v>79.06</v>
      </c>
      <c r="CP46" s="36">
        <v>8</v>
      </c>
      <c r="CQ46" s="36">
        <v>3.02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"17"</f>
        <v>17</v>
      </c>
      <c r="B49" s="29" t="s">
        <v>109</v>
      </c>
      <c r="C49" s="30" t="str">
        <f>"33"</f>
        <v>33</v>
      </c>
      <c r="D49" s="30">
        <v>1.49</v>
      </c>
      <c r="E49" s="30">
        <v>0</v>
      </c>
      <c r="F49" s="30">
        <v>6.6</v>
      </c>
      <c r="G49" s="30">
        <v>0</v>
      </c>
      <c r="H49" s="30">
        <v>18.48</v>
      </c>
      <c r="I49" s="30">
        <v>135.56400000000002</v>
      </c>
      <c r="J49" s="31">
        <v>0</v>
      </c>
      <c r="K49" s="31">
        <v>0</v>
      </c>
      <c r="L49" s="31">
        <v>0</v>
      </c>
      <c r="M49" s="31">
        <v>0</v>
      </c>
      <c r="N49" s="31">
        <v>18.48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7.0000000000000007E-2</v>
      </c>
      <c r="AE49" s="31">
        <v>0</v>
      </c>
      <c r="AF49" s="31">
        <v>0</v>
      </c>
      <c r="AG49" s="31">
        <v>0</v>
      </c>
      <c r="AH49" s="31">
        <v>0.23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12.12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10.1</v>
      </c>
    </row>
    <row r="50" spans="1:96" s="36" customFormat="1" ht="11.4">
      <c r="B50" s="37" t="s">
        <v>116</v>
      </c>
      <c r="C50" s="38"/>
      <c r="D50" s="38">
        <v>2.4900000000000002</v>
      </c>
      <c r="E50" s="38">
        <v>0</v>
      </c>
      <c r="F50" s="38">
        <v>6.8</v>
      </c>
      <c r="G50" s="38">
        <v>0</v>
      </c>
      <c r="H50" s="38">
        <v>39.08</v>
      </c>
      <c r="I50" s="38">
        <v>222.04</v>
      </c>
      <c r="J50" s="39">
        <v>0</v>
      </c>
      <c r="K50" s="39">
        <v>0</v>
      </c>
      <c r="L50" s="39">
        <v>0</v>
      </c>
      <c r="M50" s="39">
        <v>0</v>
      </c>
      <c r="N50" s="39">
        <v>38.28</v>
      </c>
      <c r="O50" s="39">
        <v>0.4</v>
      </c>
      <c r="P50" s="39">
        <v>0.4</v>
      </c>
      <c r="Q50" s="39">
        <v>0</v>
      </c>
      <c r="R50" s="39">
        <v>0</v>
      </c>
      <c r="S50" s="39">
        <v>1</v>
      </c>
      <c r="T50" s="39">
        <v>0.6</v>
      </c>
      <c r="U50" s="39">
        <v>12</v>
      </c>
      <c r="V50" s="39">
        <v>240</v>
      </c>
      <c r="W50" s="39">
        <v>14</v>
      </c>
      <c r="X50" s="39">
        <v>8</v>
      </c>
      <c r="Y50" s="39">
        <v>14</v>
      </c>
      <c r="Z50" s="39">
        <v>2.8</v>
      </c>
      <c r="AA50" s="39">
        <v>0</v>
      </c>
      <c r="AB50" s="39">
        <v>0</v>
      </c>
      <c r="AC50" s="39">
        <v>0</v>
      </c>
      <c r="AD50" s="39">
        <v>0.27</v>
      </c>
      <c r="AE50" s="39">
        <v>0.02</v>
      </c>
      <c r="AF50" s="39">
        <v>0.02</v>
      </c>
      <c r="AG50" s="39">
        <v>0.2</v>
      </c>
      <c r="AH50" s="39">
        <v>0.63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176.2</v>
      </c>
      <c r="CC50" s="38">
        <f>SUM($CC$47:$CC$49)</f>
        <v>21.72</v>
      </c>
      <c r="CD50" s="36">
        <f>$I$50/$I$51*100</f>
        <v>8.2810576958937823</v>
      </c>
      <c r="CE50" s="36">
        <v>0</v>
      </c>
      <c r="CG50" s="36">
        <v>2.7</v>
      </c>
      <c r="CH50" s="36">
        <v>2.7</v>
      </c>
      <c r="CI50" s="36">
        <v>2.7</v>
      </c>
      <c r="CJ50" s="36">
        <v>270</v>
      </c>
      <c r="CK50" s="36">
        <v>122.85</v>
      </c>
      <c r="CL50" s="36">
        <v>196.43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87.03</v>
      </c>
      <c r="E51" s="38">
        <v>43.31</v>
      </c>
      <c r="F51" s="38">
        <v>105.52</v>
      </c>
      <c r="G51" s="38">
        <v>30.61</v>
      </c>
      <c r="H51" s="38">
        <v>354.71</v>
      </c>
      <c r="I51" s="38">
        <v>2681.3</v>
      </c>
      <c r="J51" s="39">
        <v>40.659999999999997</v>
      </c>
      <c r="K51" s="39">
        <v>19.52</v>
      </c>
      <c r="L51" s="39">
        <v>0</v>
      </c>
      <c r="M51" s="39">
        <v>0</v>
      </c>
      <c r="N51" s="39">
        <v>141.09</v>
      </c>
      <c r="O51" s="39">
        <v>193.41</v>
      </c>
      <c r="P51" s="39">
        <v>20.2</v>
      </c>
      <c r="Q51" s="39">
        <v>0</v>
      </c>
      <c r="R51" s="39">
        <v>0</v>
      </c>
      <c r="S51" s="39">
        <v>4.6500000000000004</v>
      </c>
      <c r="T51" s="39">
        <v>26.27</v>
      </c>
      <c r="U51" s="39">
        <v>3440.08</v>
      </c>
      <c r="V51" s="39">
        <v>4243.54</v>
      </c>
      <c r="W51" s="39">
        <v>588.65</v>
      </c>
      <c r="X51" s="39">
        <v>263.2</v>
      </c>
      <c r="Y51" s="39">
        <v>1094.31</v>
      </c>
      <c r="Z51" s="39">
        <v>21.06</v>
      </c>
      <c r="AA51" s="39">
        <v>375.25</v>
      </c>
      <c r="AB51" s="39">
        <v>276.43</v>
      </c>
      <c r="AC51" s="39">
        <v>461.37</v>
      </c>
      <c r="AD51" s="39">
        <v>16.3</v>
      </c>
      <c r="AE51" s="39">
        <v>1.0900000000000001</v>
      </c>
      <c r="AF51" s="39">
        <v>1.36</v>
      </c>
      <c r="AG51" s="39">
        <v>13.3</v>
      </c>
      <c r="AH51" s="39">
        <v>30.86</v>
      </c>
      <c r="AI51" s="39">
        <v>84.02</v>
      </c>
      <c r="AJ51" s="39">
        <v>0.76</v>
      </c>
      <c r="AK51" s="39">
        <v>3753.92</v>
      </c>
      <c r="AL51" s="39">
        <v>3368.9</v>
      </c>
      <c r="AM51" s="39">
        <v>5817.61</v>
      </c>
      <c r="AN51" s="39">
        <v>4855.9799999999996</v>
      </c>
      <c r="AO51" s="39">
        <v>1539.35</v>
      </c>
      <c r="AP51" s="39">
        <v>2995.89</v>
      </c>
      <c r="AQ51" s="39">
        <v>967.49</v>
      </c>
      <c r="AR51" s="39">
        <v>3562.14</v>
      </c>
      <c r="AS51" s="39">
        <v>3370.07</v>
      </c>
      <c r="AT51" s="39">
        <v>4222.99</v>
      </c>
      <c r="AU51" s="39">
        <v>5690.43</v>
      </c>
      <c r="AV51" s="39">
        <v>1874.17</v>
      </c>
      <c r="AW51" s="39">
        <v>2884.01</v>
      </c>
      <c r="AX51" s="39">
        <v>13119.78</v>
      </c>
      <c r="AY51" s="39">
        <v>403.79</v>
      </c>
      <c r="AZ51" s="39">
        <v>3376.63</v>
      </c>
      <c r="BA51" s="39">
        <v>3094.29</v>
      </c>
      <c r="BB51" s="39">
        <v>2687.05</v>
      </c>
      <c r="BC51" s="39">
        <v>1217.18</v>
      </c>
      <c r="BD51" s="39">
        <v>1.02</v>
      </c>
      <c r="BE51" s="39">
        <v>0.46</v>
      </c>
      <c r="BF51" s="39">
        <v>0.25</v>
      </c>
      <c r="BG51" s="39">
        <v>0.56999999999999995</v>
      </c>
      <c r="BH51" s="39">
        <v>0.65</v>
      </c>
      <c r="BI51" s="39">
        <v>3</v>
      </c>
      <c r="BJ51" s="39">
        <v>0</v>
      </c>
      <c r="BK51" s="39">
        <v>10.56</v>
      </c>
      <c r="BL51" s="39">
        <v>0</v>
      </c>
      <c r="BM51" s="39">
        <v>3.87</v>
      </c>
      <c r="BN51" s="39">
        <v>0.09</v>
      </c>
      <c r="BO51" s="39">
        <v>0.18</v>
      </c>
      <c r="BP51" s="39">
        <v>0</v>
      </c>
      <c r="BQ51" s="39">
        <v>0.57999999999999996</v>
      </c>
      <c r="BR51" s="39">
        <v>0.92</v>
      </c>
      <c r="BS51" s="39">
        <v>13.93</v>
      </c>
      <c r="BT51" s="39">
        <v>0</v>
      </c>
      <c r="BU51" s="39">
        <v>0</v>
      </c>
      <c r="BV51" s="39">
        <v>17.190000000000001</v>
      </c>
      <c r="BW51" s="39">
        <v>0.17</v>
      </c>
      <c r="BX51" s="39">
        <v>0</v>
      </c>
      <c r="BY51" s="39">
        <v>0</v>
      </c>
      <c r="BZ51" s="39">
        <v>0</v>
      </c>
      <c r="CA51" s="39">
        <v>0</v>
      </c>
      <c r="CB51" s="39">
        <v>2739.18</v>
      </c>
      <c r="CC51" s="38">
        <v>430.00000000000006</v>
      </c>
      <c r="CE51" s="36">
        <v>421.32</v>
      </c>
      <c r="CG51" s="36">
        <v>396.16</v>
      </c>
      <c r="CH51" s="36">
        <v>215.14</v>
      </c>
      <c r="CI51" s="36">
        <v>305.64999999999998</v>
      </c>
      <c r="CJ51" s="36">
        <v>14620.01</v>
      </c>
      <c r="CK51" s="36">
        <v>6919.93</v>
      </c>
      <c r="CL51" s="36">
        <v>10769.97</v>
      </c>
      <c r="CM51" s="36">
        <v>304.82</v>
      </c>
      <c r="CN51" s="36">
        <v>174.52</v>
      </c>
      <c r="CO51" s="36">
        <v>239.67</v>
      </c>
      <c r="CP51" s="36">
        <v>37.799999999999997</v>
      </c>
      <c r="CQ51" s="36">
        <v>7.57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36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180</v>
      </c>
      <c r="F23" s="55">
        <v>8.64</v>
      </c>
      <c r="G23" s="54">
        <v>77.831999999999994</v>
      </c>
      <c r="H23" s="54">
        <v>0.9</v>
      </c>
      <c r="I23" s="54">
        <v>0.18</v>
      </c>
      <c r="J23" s="56">
        <v>18.54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33</v>
      </c>
      <c r="F24" s="61">
        <v>12.12</v>
      </c>
      <c r="G24" s="60">
        <v>135.56400000000002</v>
      </c>
      <c r="H24" s="60">
        <v>1.49</v>
      </c>
      <c r="I24" s="60">
        <v>6.6</v>
      </c>
      <c r="J24" s="62">
        <v>18.48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45714.321701388886</v>
      </c>
      <c r="C1">
        <f>YEAR(Дата_Сост)</f>
        <v>2025</v>
      </c>
      <c r="D1">
        <f>MONTH(Дата_Сост)</f>
        <v>2</v>
      </c>
      <c r="E1">
        <f>DAY(Дата_Сост)</f>
        <v>26</v>
      </c>
    </row>
    <row r="2" spans="1:5">
      <c r="A2" t="s">
        <v>82</v>
      </c>
      <c r="B2" s="2">
        <v>45707.56349537037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2025-02-19T08:33:40Z</dcterms:modified>
</cp:coreProperties>
</file>