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<sst xmlns="http://schemas.openxmlformats.org/spreadsheetml/2006/main" count="184" uniqueCount="153">
  <si>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</si>
  <si>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</si>
  <si>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</si>
  <si>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</si>
  <si>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</si>
  <si>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</si>
  <si>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</si>
  <si>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</si>
  <si>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</si>
  <si>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</si>
  <si>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</si>
  <si>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</si>
  <si>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</si>
  <si>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</si>
  <si>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</si>
  <si>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</si>
  <si>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</si>
  <si>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</si>
  <si>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</si>
  <si>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</si>
  <si>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</si>
  <si>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</si>
  <si>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</si>
  <si>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</si>
  <si>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</si>
  <si>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</si>
  <si>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</si>
  <si>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</si>
  <si>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</si>
  <si>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</si>
  <si>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</si>
  <si>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</si>
  <si>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</si>
  <si>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</si>
  <si>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</si>
  <si>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</si>
  <si>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</si>
  <si>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</si>
  <si>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</si>
  <si>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</si>
  <si>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</si>
  <si>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</si>
  <si>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</si>
  <si>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</si>
  <si>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</si>
  <si>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</si>
  <si>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</si>
  <si>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</si>
  <si>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</si>
  <si>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</si>
  <si>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</si>
  <si>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</si>
  <si>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</si>
  <si>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</si>
  <si>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</si>
  <si>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</si>
  <si>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</si>
  <si>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</si>
  <si>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</si>
  <si>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</si>
  <si>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</si>
  <si>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</si>
  <si>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</si>
  <si>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</si>
  <si>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</si>
  <si>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</si>
  <si>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</si>
  <si>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</si>
  <si>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</si>
  <si>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</si>
  <si>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</si>
  <si>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</si>
  <si>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</si>
  <si>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</si>
  <si>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</si>
  <si>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</si>
  <si>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</si>
  <si>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</si>
  <si>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</si>
  <si>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</si>
  <si>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</si>
  <si>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</si>
  <si>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</si>
  <si>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</si>
  <si>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</si>
  <si>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</si>
  <si>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</si>
  <si>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</si>
  <si>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</si>
  <si>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</si>
  <si>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</si>
  <si>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</si>
  <si>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</si>
  <si>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</si>
  <si>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</si>
  <si>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</si>
  <si>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</si>
  <si>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</si>
  <si>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</si>
  <si>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</si>
  <si>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</si>
  <si>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</si>
  <si>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</si>
  <si>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</si>
  <si>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</si>
  <si>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</si>
  <si>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</si>
  <si>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</si>
  <si>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</si>
  <si>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</si>
  <si>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</si>
  <si>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</si>
  <si>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</si>
  <si>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</si>
  <si>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</si>
  <si>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</si>
  <si>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</si>
  <si>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</si>
  <si>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</si>
  <si>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</si>
  <si>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</si>
  <si>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</si>
  <si>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</si>
  <si>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</si>
  <si>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</si>
  <si>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</si>
  <si>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</si>
  <si>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</si>
  <si>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</si>
  <si>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</si>
  <si>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</si>
  <si>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</si>
  <si>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</si>
  <si>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</si>
  <si>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</si>
  <si>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</si>
  <si>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</si>
  <si>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</si>
  <si>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</si>
  <si>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</si>
  <si>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</si>
  <si>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</si>
  <si>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</si>
  <si>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</si>
  <si>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</si>
  <si>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</si>
  <si>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</si>
  <si>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</si>
  <si>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</si>
  <si>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</si>
  <si>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11/3</t>
  </si>
  <si>
    <t>Итого сумма с 7 до 11 лет  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</si>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</sst>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7" sqref="I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4.3.2025г.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"4 марта 2025 г."</f>
        <v>4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"160"</f>
        <v>160</v>
      </c>
      <c r="D11" s="25">
        <v>4.25</v>
      </c>
      <c r="E11" s="25">
        <v>1.88</v>
      </c>
      <c r="F11" s="25">
        <v>4.07</v>
      </c>
      <c r="G11" s="25">
        <v>0.26</v>
      </c>
      <c r="H11" s="25">
        <v>23.58</v>
      </c>
      <c r="I11" s="25">
        <v>146.6736416</v>
      </c>
      <c r="J11" s="26">
        <v>2.84</v>
      </c>
      <c r="K11" s="26">
        <v>7.0000000000000007E-2</v>
      </c>
      <c r="L11" s="26">
        <v>0</v>
      </c>
      <c r="M11" s="26">
        <v>0</v>
      </c>
      <c r="N11" s="26">
        <v>6.78</v>
      </c>
      <c r="O11" s="26">
        <v>15.96</v>
      </c>
      <c r="P11" s="26">
        <v>0.84</v>
      </c>
      <c r="Q11" s="26">
        <v>0</v>
      </c>
      <c r="R11" s="26">
        <v>0</v>
      </c>
      <c r="S11" s="26">
        <v>0.06</v>
      </c>
      <c r="T11" s="26">
        <v>1.26</v>
      </c>
      <c r="U11" s="26">
        <v>281.02999999999997</v>
      </c>
      <c r="V11" s="26">
        <v>112.51</v>
      </c>
      <c r="W11" s="26">
        <v>74.94</v>
      </c>
      <c r="X11" s="26">
        <v>11.93</v>
      </c>
      <c r="Y11" s="26">
        <v>70.3</v>
      </c>
      <c r="Z11" s="26">
        <v>0.31</v>
      </c>
      <c r="AA11" s="26">
        <v>15.36</v>
      </c>
      <c r="AB11" s="26">
        <v>12.8</v>
      </c>
      <c r="AC11" s="26">
        <v>28.48</v>
      </c>
      <c r="AD11" s="26">
        <v>0.42</v>
      </c>
      <c r="AE11" s="26">
        <v>0.04</v>
      </c>
      <c r="AF11" s="26">
        <v>0.09</v>
      </c>
      <c r="AG11" s="26">
        <v>0.3</v>
      </c>
      <c r="AH11" s="26">
        <v>1.29</v>
      </c>
      <c r="AI11" s="26">
        <v>0.33</v>
      </c>
      <c r="AJ11" s="26">
        <v>0</v>
      </c>
      <c r="AK11" s="26">
        <v>217.24</v>
      </c>
      <c r="AL11" s="26">
        <v>206.38</v>
      </c>
      <c r="AM11" s="26">
        <v>363.25</v>
      </c>
      <c r="AN11" s="26">
        <v>196.27</v>
      </c>
      <c r="AO11" s="26">
        <v>82.33</v>
      </c>
      <c r="AP11" s="26">
        <v>155.41999999999999</v>
      </c>
      <c r="AQ11" s="26">
        <v>53.63</v>
      </c>
      <c r="AR11" s="26">
        <v>219.04</v>
      </c>
      <c r="AS11" s="26">
        <v>82.9</v>
      </c>
      <c r="AT11" s="26">
        <v>113.88</v>
      </c>
      <c r="AU11" s="26">
        <v>93.16</v>
      </c>
      <c r="AV11" s="26">
        <v>51.59</v>
      </c>
      <c r="AW11" s="26">
        <v>88.56</v>
      </c>
      <c r="AX11" s="26">
        <v>774.32</v>
      </c>
      <c r="AY11" s="26">
        <v>0</v>
      </c>
      <c r="AZ11" s="26">
        <v>251.71</v>
      </c>
      <c r="BA11" s="26">
        <v>129.16</v>
      </c>
      <c r="BB11" s="26">
        <v>176.93</v>
      </c>
      <c r="BC11" s="26">
        <v>68.88</v>
      </c>
      <c r="BD11" s="26">
        <v>0.08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0.22</v>
      </c>
      <c r="BJ11" s="26">
        <v>0</v>
      </c>
      <c r="BK11" s="26">
        <v>0.62</v>
      </c>
      <c r="BL11" s="26">
        <v>0</v>
      </c>
      <c r="BM11" s="26">
        <v>0.19</v>
      </c>
      <c r="BN11" s="26">
        <v>0</v>
      </c>
      <c r="BO11" s="26">
        <v>0</v>
      </c>
      <c r="BP11" s="26">
        <v>0</v>
      </c>
      <c r="BQ11" s="26">
        <v>0.04</v>
      </c>
      <c r="BR11" s="26">
        <v>7.0000000000000007E-2</v>
      </c>
      <c r="BS11" s="26">
        <v>0.51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144.16999999999999</v>
      </c>
      <c r="CC11" s="25">
        <v>16.850000000000001</v>
      </c>
      <c r="CE11" s="23">
        <v>17.489999999999998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4</v>
      </c>
      <c r="CQ11" s="23">
        <v>0.64</v>
      </c>
      <c r="CR11" s="23">
        <v>10.210000000000001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48.03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29.11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9.24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7.7</v>
      </c>
    </row>
    <row r="14" spans="1:96" s="23" customFormat="1">
      <c r="A14" s="23" t="str">
        <f>"2"</f>
        <v>2</v>
      </c>
      <c r="B14" s="24" t="s">
        <v>96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44.780199999999994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1.44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1.2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98</v>
      </c>
      <c r="C16" s="29"/>
      <c r="D16" s="29">
        <v>24.41</v>
      </c>
      <c r="E16" s="29">
        <v>20.75</v>
      </c>
      <c r="F16" s="29">
        <v>16.489999999999998</v>
      </c>
      <c r="G16" s="29">
        <v>2.5099999999999998</v>
      </c>
      <c r="H16" s="29">
        <v>70.650000000000006</v>
      </c>
      <c r="I16" s="29">
        <v>525.20000000000005</v>
      </c>
      <c r="J16" s="30">
        <v>9.69</v>
      </c>
      <c r="K16" s="30">
        <v>1.37</v>
      </c>
      <c r="L16" s="30">
        <v>0</v>
      </c>
      <c r="M16" s="30">
        <v>0</v>
      </c>
      <c r="N16" s="30">
        <v>39.44</v>
      </c>
      <c r="O16" s="30">
        <v>30.02</v>
      </c>
      <c r="P16" s="30">
        <v>1.19</v>
      </c>
      <c r="Q16" s="30">
        <v>0</v>
      </c>
      <c r="R16" s="30">
        <v>0</v>
      </c>
      <c r="S16" s="30">
        <v>1.28</v>
      </c>
      <c r="T16" s="30">
        <v>3.7</v>
      </c>
      <c r="U16" s="30">
        <v>557.22</v>
      </c>
      <c r="V16" s="30">
        <v>327.22000000000003</v>
      </c>
      <c r="W16" s="30">
        <v>304.08</v>
      </c>
      <c r="X16" s="30">
        <v>41.96</v>
      </c>
      <c r="Y16" s="30">
        <v>322.61</v>
      </c>
      <c r="Z16" s="30">
        <v>0.91</v>
      </c>
      <c r="AA16" s="30">
        <v>62.46</v>
      </c>
      <c r="AB16" s="30">
        <v>46.12</v>
      </c>
      <c r="AC16" s="30">
        <v>105.16</v>
      </c>
      <c r="AD16" s="30">
        <v>1.69</v>
      </c>
      <c r="AE16" s="30">
        <v>0.1</v>
      </c>
      <c r="AF16" s="30">
        <v>0.42</v>
      </c>
      <c r="AG16" s="30">
        <v>0.73</v>
      </c>
      <c r="AH16" s="30">
        <v>5.74</v>
      </c>
      <c r="AI16" s="30">
        <v>0.82</v>
      </c>
      <c r="AJ16" s="30">
        <v>0</v>
      </c>
      <c r="AK16" s="30">
        <v>1214.71</v>
      </c>
      <c r="AL16" s="30">
        <v>1055.1500000000001</v>
      </c>
      <c r="AM16" s="30">
        <v>1851.2</v>
      </c>
      <c r="AN16" s="30">
        <v>1336.84</v>
      </c>
      <c r="AO16" s="30">
        <v>516.25</v>
      </c>
      <c r="AP16" s="30">
        <v>902.21</v>
      </c>
      <c r="AQ16" s="30">
        <v>297.17</v>
      </c>
      <c r="AR16" s="30">
        <v>1113.06</v>
      </c>
      <c r="AS16" s="30">
        <v>277.2</v>
      </c>
      <c r="AT16" s="30">
        <v>333.64</v>
      </c>
      <c r="AU16" s="30">
        <v>420.36</v>
      </c>
      <c r="AV16" s="30">
        <v>552.59</v>
      </c>
      <c r="AW16" s="30">
        <v>243.71</v>
      </c>
      <c r="AX16" s="30">
        <v>2029.28</v>
      </c>
      <c r="AY16" s="30">
        <v>0.53</v>
      </c>
      <c r="AZ16" s="30">
        <v>724.58</v>
      </c>
      <c r="BA16" s="30">
        <v>404.68</v>
      </c>
      <c r="BB16" s="30">
        <v>1109.46</v>
      </c>
      <c r="BC16" s="30">
        <v>210.05</v>
      </c>
      <c r="BD16" s="30">
        <v>0.08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0.22</v>
      </c>
      <c r="BJ16" s="30">
        <v>0</v>
      </c>
      <c r="BK16" s="30">
        <v>0.76</v>
      </c>
      <c r="BL16" s="30">
        <v>0</v>
      </c>
      <c r="BM16" s="30">
        <v>0.27</v>
      </c>
      <c r="BN16" s="30">
        <v>0.01</v>
      </c>
      <c r="BO16" s="30">
        <v>0.01</v>
      </c>
      <c r="BP16" s="30">
        <v>0</v>
      </c>
      <c r="BQ16" s="30">
        <v>0.04</v>
      </c>
      <c r="BR16" s="30">
        <v>7.0000000000000007E-2</v>
      </c>
      <c r="BS16" s="30">
        <v>1.69</v>
      </c>
      <c r="BT16" s="30">
        <v>0</v>
      </c>
      <c r="BU16" s="30">
        <v>0</v>
      </c>
      <c r="BV16" s="30">
        <v>1.36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427.07</v>
      </c>
      <c r="CC16" s="29">
        <f>SUM($CC$10:$CC$15)</f>
        <v>76.709999999999994</v>
      </c>
      <c r="CD16" s="27">
        <f>$I$16/$I$49*100</f>
        <v>15.804282081759776</v>
      </c>
      <c r="CE16" s="27">
        <v>70.150000000000006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18</v>
      </c>
      <c r="CQ16" s="27">
        <v>1.1399999999999999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11.77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7.14</v>
      </c>
    </row>
    <row r="20" spans="1:96" s="23" customFormat="1">
      <c r="A20" s="23" t="str">
        <f>"4/90"</f>
        <v>4/90</v>
      </c>
      <c r="B20" s="24" t="s">
        <v>102</v>
      </c>
      <c r="C20" s="25" t="str">
        <f>"200"</f>
        <v>200</v>
      </c>
      <c r="D20" s="25">
        <v>15.73</v>
      </c>
      <c r="E20" s="25">
        <v>12.47</v>
      </c>
      <c r="F20" s="25">
        <v>14.01</v>
      </c>
      <c r="G20" s="25">
        <v>3.5</v>
      </c>
      <c r="H20" s="25">
        <v>38.33</v>
      </c>
      <c r="I20" s="25">
        <v>341.18999192307649</v>
      </c>
      <c r="J20" s="26">
        <v>4.01</v>
      </c>
      <c r="K20" s="26">
        <v>2.71</v>
      </c>
      <c r="L20" s="26">
        <v>0</v>
      </c>
      <c r="M20" s="26">
        <v>0</v>
      </c>
      <c r="N20" s="26">
        <v>2.34</v>
      </c>
      <c r="O20" s="26">
        <v>33.869999999999997</v>
      </c>
      <c r="P20" s="26">
        <v>2.13</v>
      </c>
      <c r="Q20" s="26">
        <v>0</v>
      </c>
      <c r="R20" s="26">
        <v>0</v>
      </c>
      <c r="S20" s="26">
        <v>7.0000000000000007E-2</v>
      </c>
      <c r="T20" s="26">
        <v>2</v>
      </c>
      <c r="U20" s="26">
        <v>223.17</v>
      </c>
      <c r="V20" s="26">
        <v>134.87</v>
      </c>
      <c r="W20" s="26">
        <v>21.38</v>
      </c>
      <c r="X20" s="26">
        <v>33.119999999999997</v>
      </c>
      <c r="Y20" s="26">
        <v>147.91</v>
      </c>
      <c r="Z20" s="26">
        <v>1.53</v>
      </c>
      <c r="AA20" s="26">
        <v>26.65</v>
      </c>
      <c r="AB20" s="26">
        <v>1639.62</v>
      </c>
      <c r="AC20" s="26">
        <v>326.83</v>
      </c>
      <c r="AD20" s="26">
        <v>2.48</v>
      </c>
      <c r="AE20" s="26">
        <v>0.06</v>
      </c>
      <c r="AF20" s="26">
        <v>0.09</v>
      </c>
      <c r="AG20" s="26">
        <v>5.42</v>
      </c>
      <c r="AH20" s="26">
        <v>11.27</v>
      </c>
      <c r="AI20" s="26">
        <v>1.02</v>
      </c>
      <c r="AJ20" s="26">
        <v>0</v>
      </c>
      <c r="AK20" s="26">
        <v>882.49</v>
      </c>
      <c r="AL20" s="26">
        <v>907.67</v>
      </c>
      <c r="AM20" s="26">
        <v>1374.63</v>
      </c>
      <c r="AN20" s="26">
        <v>1466.87</v>
      </c>
      <c r="AO20" s="26">
        <v>406.5</v>
      </c>
      <c r="AP20" s="26">
        <v>745.66</v>
      </c>
      <c r="AQ20" s="26">
        <v>42.74</v>
      </c>
      <c r="AR20" s="26">
        <v>797.09</v>
      </c>
      <c r="AS20" s="26">
        <v>168.74</v>
      </c>
      <c r="AT20" s="26">
        <v>218.01</v>
      </c>
      <c r="AU20" s="26">
        <v>242.04</v>
      </c>
      <c r="AV20" s="26">
        <v>413.37</v>
      </c>
      <c r="AW20" s="26">
        <v>137.19</v>
      </c>
      <c r="AX20" s="26">
        <v>529.91</v>
      </c>
      <c r="AY20" s="26">
        <v>0</v>
      </c>
      <c r="AZ20" s="26">
        <v>141.47999999999999</v>
      </c>
      <c r="BA20" s="26">
        <v>141.85</v>
      </c>
      <c r="BB20" s="26">
        <v>562.64</v>
      </c>
      <c r="BC20" s="26">
        <v>212.21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0.26</v>
      </c>
      <c r="BL20" s="26">
        <v>0</v>
      </c>
      <c r="BM20" s="26">
        <v>0.14000000000000001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0.85</v>
      </c>
      <c r="BT20" s="26">
        <v>0</v>
      </c>
      <c r="BU20" s="26">
        <v>0</v>
      </c>
      <c r="BV20" s="26">
        <v>1.92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173.84</v>
      </c>
      <c r="CC20" s="25">
        <v>59.89</v>
      </c>
      <c r="CE20" s="23">
        <v>299.92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</v>
      </c>
      <c r="CR20" s="23">
        <v>36.299999999999997</v>
      </c>
    </row>
    <row r="21" spans="1:96" s="23" customFormat="1">
      <c r="A21" s="23" t="str">
        <f>"2"</f>
        <v>2</v>
      </c>
      <c r="B21" s="24" t="s">
        <v>96</v>
      </c>
      <c r="C21" s="25" t="str">
        <f>"24,9"</f>
        <v>24,9</v>
      </c>
      <c r="D21" s="25">
        <v>1.65</v>
      </c>
      <c r="E21" s="25">
        <v>0</v>
      </c>
      <c r="F21" s="25">
        <v>0.16</v>
      </c>
      <c r="G21" s="25">
        <v>0.16</v>
      </c>
      <c r="H21" s="25">
        <v>11.68</v>
      </c>
      <c r="I21" s="25">
        <v>55.751348999999998</v>
      </c>
      <c r="J21" s="26">
        <v>0</v>
      </c>
      <c r="K21" s="26">
        <v>0</v>
      </c>
      <c r="L21" s="26">
        <v>0</v>
      </c>
      <c r="M21" s="26">
        <v>0</v>
      </c>
      <c r="N21" s="26">
        <v>0.27</v>
      </c>
      <c r="O21" s="26">
        <v>11.35</v>
      </c>
      <c r="P21" s="26">
        <v>0.05</v>
      </c>
      <c r="Q21" s="26">
        <v>0</v>
      </c>
      <c r="R21" s="26">
        <v>0</v>
      </c>
      <c r="S21" s="26">
        <v>0</v>
      </c>
      <c r="T21" s="26">
        <v>0.45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79.5</v>
      </c>
      <c r="AL21" s="26">
        <v>82.75</v>
      </c>
      <c r="AM21" s="26">
        <v>126.73</v>
      </c>
      <c r="AN21" s="26">
        <v>42.03</v>
      </c>
      <c r="AO21" s="26">
        <v>24.91</v>
      </c>
      <c r="AP21" s="26">
        <v>49.82</v>
      </c>
      <c r="AQ21" s="26">
        <v>18.850000000000001</v>
      </c>
      <c r="AR21" s="26">
        <v>90.12</v>
      </c>
      <c r="AS21" s="26">
        <v>55.89</v>
      </c>
      <c r="AT21" s="26">
        <v>77.989999999999995</v>
      </c>
      <c r="AU21" s="26">
        <v>64.34</v>
      </c>
      <c r="AV21" s="26">
        <v>33.79</v>
      </c>
      <c r="AW21" s="26">
        <v>59.79</v>
      </c>
      <c r="AX21" s="26">
        <v>499.98</v>
      </c>
      <c r="AY21" s="26">
        <v>0</v>
      </c>
      <c r="AZ21" s="26">
        <v>162.91</v>
      </c>
      <c r="BA21" s="26">
        <v>70.84</v>
      </c>
      <c r="BB21" s="26">
        <v>47.01</v>
      </c>
      <c r="BC21" s="26">
        <v>37.26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7.0000000000000007E-2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9.74</v>
      </c>
      <c r="CC21" s="25">
        <v>1.79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1.49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58.013999999999989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2.2200000000000002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1.85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2.91</v>
      </c>
    </row>
    <row r="24" spans="1:96" s="27" customFormat="1" ht="11.4">
      <c r="B24" s="28" t="s">
        <v>105</v>
      </c>
      <c r="C24" s="29"/>
      <c r="D24" s="29">
        <v>24.01</v>
      </c>
      <c r="E24" s="29">
        <v>12.47</v>
      </c>
      <c r="F24" s="29">
        <v>21.25</v>
      </c>
      <c r="G24" s="29">
        <v>6.22</v>
      </c>
      <c r="H24" s="29">
        <v>105.09</v>
      </c>
      <c r="I24" s="29">
        <v>691.47</v>
      </c>
      <c r="J24" s="30">
        <v>4.91</v>
      </c>
      <c r="K24" s="30">
        <v>3.75</v>
      </c>
      <c r="L24" s="30">
        <v>0</v>
      </c>
      <c r="M24" s="30">
        <v>0</v>
      </c>
      <c r="N24" s="30">
        <v>23.22</v>
      </c>
      <c r="O24" s="30">
        <v>71.06</v>
      </c>
      <c r="P24" s="30">
        <v>10.81</v>
      </c>
      <c r="Q24" s="30">
        <v>0</v>
      </c>
      <c r="R24" s="30">
        <v>0</v>
      </c>
      <c r="S24" s="30">
        <v>1</v>
      </c>
      <c r="T24" s="30">
        <v>6.83</v>
      </c>
      <c r="U24" s="30">
        <v>1141.51</v>
      </c>
      <c r="V24" s="30">
        <v>1072.95</v>
      </c>
      <c r="W24" s="30">
        <v>99.35</v>
      </c>
      <c r="X24" s="30">
        <v>93.34</v>
      </c>
      <c r="Y24" s="30">
        <v>289.54000000000002</v>
      </c>
      <c r="Z24" s="30">
        <v>4.5</v>
      </c>
      <c r="AA24" s="30">
        <v>26.65</v>
      </c>
      <c r="AB24" s="30">
        <v>3759.6</v>
      </c>
      <c r="AC24" s="30">
        <v>729.21</v>
      </c>
      <c r="AD24" s="30">
        <v>6.85</v>
      </c>
      <c r="AE24" s="30">
        <v>0.22</v>
      </c>
      <c r="AF24" s="30">
        <v>0.22</v>
      </c>
      <c r="AG24" s="30">
        <v>7.14</v>
      </c>
      <c r="AH24" s="30">
        <v>14.5</v>
      </c>
      <c r="AI24" s="30">
        <v>7.92</v>
      </c>
      <c r="AJ24" s="30">
        <v>0</v>
      </c>
      <c r="AK24" s="30">
        <v>1131.23</v>
      </c>
      <c r="AL24" s="30">
        <v>1140.21</v>
      </c>
      <c r="AM24" s="30">
        <v>1754.98</v>
      </c>
      <c r="AN24" s="30">
        <v>1641.48</v>
      </c>
      <c r="AO24" s="30">
        <v>483.51</v>
      </c>
      <c r="AP24" s="30">
        <v>916.05</v>
      </c>
      <c r="AQ24" s="30">
        <v>108.96</v>
      </c>
      <c r="AR24" s="30">
        <v>1082.25</v>
      </c>
      <c r="AS24" s="30">
        <v>388.59</v>
      </c>
      <c r="AT24" s="30">
        <v>521.54</v>
      </c>
      <c r="AU24" s="30">
        <v>536.4</v>
      </c>
      <c r="AV24" s="30">
        <v>516.65</v>
      </c>
      <c r="AW24" s="30">
        <v>356.01</v>
      </c>
      <c r="AX24" s="30">
        <v>1990.35</v>
      </c>
      <c r="AY24" s="30">
        <v>0</v>
      </c>
      <c r="AZ24" s="30">
        <v>594.54999999999995</v>
      </c>
      <c r="BA24" s="30">
        <v>376.24</v>
      </c>
      <c r="BB24" s="30">
        <v>710.97</v>
      </c>
      <c r="BC24" s="30">
        <v>320.01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0.48</v>
      </c>
      <c r="BL24" s="30">
        <v>0</v>
      </c>
      <c r="BM24" s="30">
        <v>0.22</v>
      </c>
      <c r="BN24" s="30">
        <v>0.02</v>
      </c>
      <c r="BO24" s="30">
        <v>0.03</v>
      </c>
      <c r="BP24" s="30">
        <v>0</v>
      </c>
      <c r="BQ24" s="30">
        <v>0</v>
      </c>
      <c r="BR24" s="30">
        <v>0.01</v>
      </c>
      <c r="BS24" s="30">
        <v>1.38</v>
      </c>
      <c r="BT24" s="30">
        <v>0</v>
      </c>
      <c r="BU24" s="30">
        <v>0</v>
      </c>
      <c r="BV24" s="30">
        <v>3.16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666.72</v>
      </c>
      <c r="CC24" s="29">
        <f>SUM($CC$17:$CC$23)</f>
        <v>92.08</v>
      </c>
      <c r="CD24" s="27">
        <f>$I$24/$I$49*100</f>
        <v>20.807667423980263</v>
      </c>
      <c r="CE24" s="27">
        <v>653.25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107</v>
      </c>
      <c r="C26" s="25" t="str">
        <f>"180"</f>
        <v>180</v>
      </c>
      <c r="D26" s="25">
        <v>4.8600000000000003</v>
      </c>
      <c r="E26" s="25">
        <v>0</v>
      </c>
      <c r="F26" s="25">
        <v>4.5</v>
      </c>
      <c r="G26" s="25">
        <v>0</v>
      </c>
      <c r="H26" s="25">
        <v>29.16</v>
      </c>
      <c r="I26" s="25">
        <v>162.108</v>
      </c>
      <c r="J26" s="26">
        <v>1.26</v>
      </c>
      <c r="K26" s="26">
        <v>0</v>
      </c>
      <c r="L26" s="26">
        <v>0</v>
      </c>
      <c r="M26" s="26">
        <v>0</v>
      </c>
      <c r="N26" s="26">
        <v>21.96</v>
      </c>
      <c r="O26" s="26">
        <v>0</v>
      </c>
      <c r="P26" s="26">
        <v>7.2</v>
      </c>
      <c r="Q26" s="26">
        <v>0</v>
      </c>
      <c r="R26" s="26">
        <v>0</v>
      </c>
      <c r="S26" s="26">
        <v>1.44</v>
      </c>
      <c r="T26" s="26">
        <v>1.26</v>
      </c>
      <c r="U26" s="26">
        <v>81</v>
      </c>
      <c r="V26" s="26">
        <v>221.4</v>
      </c>
      <c r="W26" s="26">
        <v>196.2</v>
      </c>
      <c r="X26" s="26">
        <v>23.4</v>
      </c>
      <c r="Y26" s="26">
        <v>153</v>
      </c>
      <c r="Z26" s="26">
        <v>0.18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0.23</v>
      </c>
      <c r="AG26" s="26">
        <v>0.18</v>
      </c>
      <c r="AH26" s="26">
        <v>1.62</v>
      </c>
      <c r="AI26" s="26">
        <v>2.88</v>
      </c>
      <c r="AJ26" s="26">
        <v>0</v>
      </c>
      <c r="AK26" s="26">
        <v>3924</v>
      </c>
      <c r="AL26" s="26">
        <v>3996</v>
      </c>
      <c r="AM26" s="26">
        <v>6876</v>
      </c>
      <c r="AN26" s="26">
        <v>5508</v>
      </c>
      <c r="AO26" s="26">
        <v>1224</v>
      </c>
      <c r="AP26" s="26">
        <v>3636</v>
      </c>
      <c r="AQ26" s="26">
        <v>1080</v>
      </c>
      <c r="AR26" s="26">
        <v>3096</v>
      </c>
      <c r="AS26" s="26">
        <v>3312</v>
      </c>
      <c r="AT26" s="26">
        <v>3564</v>
      </c>
      <c r="AU26" s="26">
        <v>8028</v>
      </c>
      <c r="AV26" s="26">
        <v>1656</v>
      </c>
      <c r="AW26" s="26">
        <v>2160</v>
      </c>
      <c r="AX26" s="26">
        <v>8568</v>
      </c>
      <c r="AY26" s="26">
        <v>0</v>
      </c>
      <c r="AZ26" s="26">
        <v>3816</v>
      </c>
      <c r="BA26" s="26">
        <v>4464</v>
      </c>
      <c r="BB26" s="26">
        <v>2412</v>
      </c>
      <c r="BC26" s="26">
        <v>1368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148.68</v>
      </c>
      <c r="CC26" s="25">
        <v>25.92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21.6</v>
      </c>
    </row>
    <row r="27" spans="1:96" s="19" customFormat="1">
      <c r="A27" s="19" t="str">
        <f>"11/3"</f>
        <v>11/3</v>
      </c>
      <c r="B27" s="20" t="s">
        <v>108</v>
      </c>
      <c r="C27" s="21" t="str">
        <f>"30"</f>
        <v>30</v>
      </c>
      <c r="D27" s="21">
        <v>4.2</v>
      </c>
      <c r="E27" s="21">
        <v>0</v>
      </c>
      <c r="F27" s="21">
        <v>4.05</v>
      </c>
      <c r="G27" s="21">
        <v>0</v>
      </c>
      <c r="H27" s="21">
        <v>27.51</v>
      </c>
      <c r="I27" s="21">
        <v>161.56799999999998</v>
      </c>
      <c r="J27" s="22">
        <v>0.63</v>
      </c>
      <c r="K27" s="22">
        <v>0</v>
      </c>
      <c r="L27" s="22">
        <v>0</v>
      </c>
      <c r="M27" s="22">
        <v>0</v>
      </c>
      <c r="N27" s="22">
        <v>11.58</v>
      </c>
      <c r="O27" s="22">
        <v>15.24</v>
      </c>
      <c r="P27" s="22">
        <v>0.69</v>
      </c>
      <c r="Q27" s="22">
        <v>0</v>
      </c>
      <c r="R27" s="22">
        <v>0</v>
      </c>
      <c r="S27" s="22">
        <v>0.15</v>
      </c>
      <c r="T27" s="22">
        <v>0.3</v>
      </c>
      <c r="U27" s="22">
        <v>99</v>
      </c>
      <c r="V27" s="22">
        <v>33</v>
      </c>
      <c r="W27" s="22">
        <v>8.6999999999999993</v>
      </c>
      <c r="X27" s="22">
        <v>6</v>
      </c>
      <c r="Y27" s="22">
        <v>27</v>
      </c>
      <c r="Z27" s="22">
        <v>0.63</v>
      </c>
      <c r="AA27" s="22">
        <v>3</v>
      </c>
      <c r="AB27" s="22">
        <v>2.4</v>
      </c>
      <c r="AC27" s="22">
        <v>3.3</v>
      </c>
      <c r="AD27" s="22">
        <v>1.05</v>
      </c>
      <c r="AE27" s="22">
        <v>0.02</v>
      </c>
      <c r="AF27" s="22">
        <v>0.02</v>
      </c>
      <c r="AG27" s="22">
        <v>0.21</v>
      </c>
      <c r="AH27" s="22">
        <v>0.56999999999999995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1.35</v>
      </c>
      <c r="CC27" s="21">
        <v>5.29</v>
      </c>
      <c r="CE27" s="19">
        <v>3.4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4.41</v>
      </c>
    </row>
    <row r="28" spans="1:96" s="27" customFormat="1" ht="11.4">
      <c r="B28" s="28" t="s">
        <v>109</v>
      </c>
      <c r="C28" s="29"/>
      <c r="D28" s="29">
        <v>9.06</v>
      </c>
      <c r="E28" s="29">
        <v>0</v>
      </c>
      <c r="F28" s="29">
        <v>8.5500000000000007</v>
      </c>
      <c r="G28" s="29">
        <v>0</v>
      </c>
      <c r="H28" s="29">
        <v>56.67</v>
      </c>
      <c r="I28" s="29">
        <v>323.68</v>
      </c>
      <c r="J28" s="30">
        <v>1.89</v>
      </c>
      <c r="K28" s="30">
        <v>0</v>
      </c>
      <c r="L28" s="30">
        <v>0</v>
      </c>
      <c r="M28" s="30">
        <v>0</v>
      </c>
      <c r="N28" s="30">
        <v>33.54</v>
      </c>
      <c r="O28" s="30">
        <v>15.24</v>
      </c>
      <c r="P28" s="30">
        <v>7.89</v>
      </c>
      <c r="Q28" s="30">
        <v>0</v>
      </c>
      <c r="R28" s="30">
        <v>0</v>
      </c>
      <c r="S28" s="30">
        <v>1.59</v>
      </c>
      <c r="T28" s="30">
        <v>1.56</v>
      </c>
      <c r="U28" s="30">
        <v>180</v>
      </c>
      <c r="V28" s="30">
        <v>254.4</v>
      </c>
      <c r="W28" s="30">
        <v>204.9</v>
      </c>
      <c r="X28" s="30">
        <v>29.4</v>
      </c>
      <c r="Y28" s="30">
        <v>180</v>
      </c>
      <c r="Z28" s="30">
        <v>0.81</v>
      </c>
      <c r="AA28" s="30">
        <v>3</v>
      </c>
      <c r="AB28" s="30">
        <v>2.4</v>
      </c>
      <c r="AC28" s="30">
        <v>3.3</v>
      </c>
      <c r="AD28" s="30">
        <v>1.05</v>
      </c>
      <c r="AE28" s="30">
        <v>0.08</v>
      </c>
      <c r="AF28" s="30">
        <v>0.25</v>
      </c>
      <c r="AG28" s="30">
        <v>0.39</v>
      </c>
      <c r="AH28" s="30">
        <v>2.19</v>
      </c>
      <c r="AI28" s="30">
        <v>2.88</v>
      </c>
      <c r="AJ28" s="30">
        <v>0</v>
      </c>
      <c r="AK28" s="30">
        <v>3924</v>
      </c>
      <c r="AL28" s="30">
        <v>3996</v>
      </c>
      <c r="AM28" s="30">
        <v>6876</v>
      </c>
      <c r="AN28" s="30">
        <v>5508</v>
      </c>
      <c r="AO28" s="30">
        <v>1224</v>
      </c>
      <c r="AP28" s="30">
        <v>3636</v>
      </c>
      <c r="AQ28" s="30">
        <v>1080</v>
      </c>
      <c r="AR28" s="30">
        <v>3096</v>
      </c>
      <c r="AS28" s="30">
        <v>3312</v>
      </c>
      <c r="AT28" s="30">
        <v>3564</v>
      </c>
      <c r="AU28" s="30">
        <v>8028</v>
      </c>
      <c r="AV28" s="30">
        <v>1656</v>
      </c>
      <c r="AW28" s="30">
        <v>2160</v>
      </c>
      <c r="AX28" s="30">
        <v>8568</v>
      </c>
      <c r="AY28" s="30">
        <v>0</v>
      </c>
      <c r="AZ28" s="30">
        <v>3816</v>
      </c>
      <c r="BA28" s="30">
        <v>4464</v>
      </c>
      <c r="BB28" s="30">
        <v>2412</v>
      </c>
      <c r="BC28" s="30">
        <v>1368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150.03</v>
      </c>
      <c r="CC28" s="29">
        <f>SUM($CC$25:$CC$27)</f>
        <v>31.21</v>
      </c>
      <c r="CD28" s="27">
        <f>$I$28/$I$49*100</f>
        <v>9.7401561771211043</v>
      </c>
      <c r="CE28" s="27">
        <v>3.4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18.95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11.49</v>
      </c>
    </row>
    <row r="32" spans="1:96" s="23" customFormat="1" ht="24">
      <c r="A32" s="23" t="str">
        <f>"9/5"</f>
        <v>9/5</v>
      </c>
      <c r="B32" s="24" t="s">
        <v>94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48.03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29.11</v>
      </c>
    </row>
    <row r="33" spans="1:96" s="23" customFormat="1">
      <c r="A33" s="23" t="str">
        <f>"-"</f>
        <v>-</v>
      </c>
      <c r="B33" s="24" t="s">
        <v>95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7.7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2.88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2.4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111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80.25</v>
      </c>
      <c r="CD36" s="27">
        <f>$I$36/$I$49*100</f>
        <v>17.703684756932432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19.350000000000001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</v>
      </c>
    </row>
    <row r="39" spans="1:96" s="23" customFormat="1" ht="24">
      <c r="A39" s="23" t="str">
        <f>"18/2"</f>
        <v>18/2</v>
      </c>
      <c r="B39" s="24" t="s">
        <v>101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14.72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8.92</v>
      </c>
    </row>
    <row r="40" spans="1:96" s="23" customFormat="1">
      <c r="A40" s="23" t="str">
        <f>"4/90"</f>
        <v>4/90</v>
      </c>
      <c r="B40" s="24" t="s">
        <v>102</v>
      </c>
      <c r="C40" s="25" t="str">
        <f>"250"</f>
        <v>250</v>
      </c>
      <c r="D40" s="25">
        <v>19.66</v>
      </c>
      <c r="E40" s="25">
        <v>15.59</v>
      </c>
      <c r="F40" s="25">
        <v>17.510000000000002</v>
      </c>
      <c r="G40" s="25">
        <v>4.38</v>
      </c>
      <c r="H40" s="25">
        <v>47.91</v>
      </c>
      <c r="I40" s="25">
        <v>426.4874899038453</v>
      </c>
      <c r="J40" s="26">
        <v>5.01</v>
      </c>
      <c r="K40" s="26">
        <v>3.39</v>
      </c>
      <c r="L40" s="26">
        <v>0</v>
      </c>
      <c r="M40" s="26">
        <v>0</v>
      </c>
      <c r="N40" s="26">
        <v>2.92</v>
      </c>
      <c r="O40" s="26">
        <v>42.33</v>
      </c>
      <c r="P40" s="26">
        <v>2.66</v>
      </c>
      <c r="Q40" s="26">
        <v>0</v>
      </c>
      <c r="R40" s="26">
        <v>0</v>
      </c>
      <c r="S40" s="26">
        <v>0.09</v>
      </c>
      <c r="T40" s="26">
        <v>2.5099999999999998</v>
      </c>
      <c r="U40" s="26">
        <v>278.97000000000003</v>
      </c>
      <c r="V40" s="26">
        <v>168.58</v>
      </c>
      <c r="W40" s="26">
        <v>26.73</v>
      </c>
      <c r="X40" s="26">
        <v>41.4</v>
      </c>
      <c r="Y40" s="26">
        <v>184.89</v>
      </c>
      <c r="Z40" s="26">
        <v>1.91</v>
      </c>
      <c r="AA40" s="26">
        <v>33.32</v>
      </c>
      <c r="AB40" s="26">
        <v>2049.52</v>
      </c>
      <c r="AC40" s="26">
        <v>408.54</v>
      </c>
      <c r="AD40" s="26">
        <v>3.1</v>
      </c>
      <c r="AE40" s="26">
        <v>7.0000000000000007E-2</v>
      </c>
      <c r="AF40" s="26">
        <v>0.11</v>
      </c>
      <c r="AG40" s="26">
        <v>6.77</v>
      </c>
      <c r="AH40" s="26">
        <v>14.09</v>
      </c>
      <c r="AI40" s="26">
        <v>1.28</v>
      </c>
      <c r="AJ40" s="26">
        <v>0</v>
      </c>
      <c r="AK40" s="26">
        <v>1103.1199999999999</v>
      </c>
      <c r="AL40" s="26">
        <v>1134.5899999999999</v>
      </c>
      <c r="AM40" s="26">
        <v>1718.28</v>
      </c>
      <c r="AN40" s="26">
        <v>1833.59</v>
      </c>
      <c r="AO40" s="26">
        <v>508.12</v>
      </c>
      <c r="AP40" s="26">
        <v>932.08</v>
      </c>
      <c r="AQ40" s="26">
        <v>53.43</v>
      </c>
      <c r="AR40" s="26">
        <v>996.36</v>
      </c>
      <c r="AS40" s="26">
        <v>210.93</v>
      </c>
      <c r="AT40" s="26">
        <v>272.52</v>
      </c>
      <c r="AU40" s="26">
        <v>302.54000000000002</v>
      </c>
      <c r="AV40" s="26">
        <v>516.71</v>
      </c>
      <c r="AW40" s="26">
        <v>171.48</v>
      </c>
      <c r="AX40" s="26">
        <v>662.38</v>
      </c>
      <c r="AY40" s="26">
        <v>0</v>
      </c>
      <c r="AZ40" s="26">
        <v>176.86</v>
      </c>
      <c r="BA40" s="26">
        <v>177.31</v>
      </c>
      <c r="BB40" s="26">
        <v>703.3</v>
      </c>
      <c r="BC40" s="26">
        <v>265.26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0.32</v>
      </c>
      <c r="BL40" s="26">
        <v>0</v>
      </c>
      <c r="BM40" s="26">
        <v>0.18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1.07</v>
      </c>
      <c r="BT40" s="26">
        <v>0</v>
      </c>
      <c r="BU40" s="26">
        <v>0</v>
      </c>
      <c r="BV40" s="26">
        <v>2.39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217.3</v>
      </c>
      <c r="CC40" s="25">
        <v>74.86</v>
      </c>
      <c r="CE40" s="23">
        <v>374.9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1</v>
      </c>
      <c r="CR40" s="23">
        <v>45.37</v>
      </c>
    </row>
    <row r="41" spans="1:96" s="23" customFormat="1">
      <c r="A41" s="23" t="str">
        <f>"2"</f>
        <v>2</v>
      </c>
      <c r="B41" s="24" t="s">
        <v>96</v>
      </c>
      <c r="C41" s="25" t="str">
        <f>"36"</f>
        <v>36</v>
      </c>
      <c r="D41" s="25">
        <v>2.38</v>
      </c>
      <c r="E41" s="25">
        <v>0</v>
      </c>
      <c r="F41" s="25">
        <v>0.24</v>
      </c>
      <c r="G41" s="25">
        <v>0.24</v>
      </c>
      <c r="H41" s="25">
        <v>16.88</v>
      </c>
      <c r="I41" s="25">
        <v>80.60436</v>
      </c>
      <c r="J41" s="26">
        <v>0</v>
      </c>
      <c r="K41" s="26">
        <v>0</v>
      </c>
      <c r="L41" s="26">
        <v>0</v>
      </c>
      <c r="M41" s="26">
        <v>0</v>
      </c>
      <c r="N41" s="26">
        <v>0.4</v>
      </c>
      <c r="O41" s="26">
        <v>16.420000000000002</v>
      </c>
      <c r="P41" s="26">
        <v>7.0000000000000007E-2</v>
      </c>
      <c r="Q41" s="26">
        <v>0</v>
      </c>
      <c r="R41" s="26">
        <v>0</v>
      </c>
      <c r="S41" s="26">
        <v>0</v>
      </c>
      <c r="T41" s="26">
        <v>0.65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114.94</v>
      </c>
      <c r="AL41" s="26">
        <v>119.64</v>
      </c>
      <c r="AM41" s="26">
        <v>183.22</v>
      </c>
      <c r="AN41" s="26">
        <v>60.76</v>
      </c>
      <c r="AO41" s="26">
        <v>36.020000000000003</v>
      </c>
      <c r="AP41" s="26">
        <v>72.040000000000006</v>
      </c>
      <c r="AQ41" s="26">
        <v>27.25</v>
      </c>
      <c r="AR41" s="26">
        <v>130.29</v>
      </c>
      <c r="AS41" s="26">
        <v>80.81</v>
      </c>
      <c r="AT41" s="26">
        <v>112.75</v>
      </c>
      <c r="AU41" s="26">
        <v>93.02</v>
      </c>
      <c r="AV41" s="26">
        <v>48.86</v>
      </c>
      <c r="AW41" s="26">
        <v>86.44</v>
      </c>
      <c r="AX41" s="26">
        <v>722.87</v>
      </c>
      <c r="AY41" s="26">
        <v>0</v>
      </c>
      <c r="AZ41" s="26">
        <v>235.53</v>
      </c>
      <c r="BA41" s="26">
        <v>102.42</v>
      </c>
      <c r="BB41" s="26">
        <v>67.959999999999994</v>
      </c>
      <c r="BC41" s="26">
        <v>53.87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14.08</v>
      </c>
      <c r="CC41" s="25">
        <v>2.59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2.16</v>
      </c>
    </row>
    <row r="42" spans="1:96" s="23" customFormat="1">
      <c r="A42" s="23" t="str">
        <f>"3"</f>
        <v>3</v>
      </c>
      <c r="B42" s="24" t="s">
        <v>103</v>
      </c>
      <c r="C42" s="25" t="str">
        <f>"30"</f>
        <v>30</v>
      </c>
      <c r="D42" s="25">
        <v>1.98</v>
      </c>
      <c r="E42" s="25">
        <v>0</v>
      </c>
      <c r="F42" s="25">
        <v>0.36</v>
      </c>
      <c r="G42" s="25">
        <v>0.36</v>
      </c>
      <c r="H42" s="25">
        <v>12.51</v>
      </c>
      <c r="I42" s="25">
        <v>58.013999999999989</v>
      </c>
      <c r="J42" s="26">
        <v>0.06</v>
      </c>
      <c r="K42" s="26">
        <v>0</v>
      </c>
      <c r="L42" s="26">
        <v>0</v>
      </c>
      <c r="M42" s="26">
        <v>0</v>
      </c>
      <c r="N42" s="26">
        <v>0.36</v>
      </c>
      <c r="O42" s="26">
        <v>9.66</v>
      </c>
      <c r="P42" s="26">
        <v>2.4900000000000002</v>
      </c>
      <c r="Q42" s="26">
        <v>0</v>
      </c>
      <c r="R42" s="26">
        <v>0</v>
      </c>
      <c r="S42" s="26">
        <v>0.3</v>
      </c>
      <c r="T42" s="26">
        <v>0.75</v>
      </c>
      <c r="U42" s="26">
        <v>183</v>
      </c>
      <c r="V42" s="26">
        <v>73.5</v>
      </c>
      <c r="W42" s="26">
        <v>10.5</v>
      </c>
      <c r="X42" s="26">
        <v>14.1</v>
      </c>
      <c r="Y42" s="26">
        <v>47.4</v>
      </c>
      <c r="Z42" s="26">
        <v>1.17</v>
      </c>
      <c r="AA42" s="26">
        <v>0</v>
      </c>
      <c r="AB42" s="26">
        <v>1.5</v>
      </c>
      <c r="AC42" s="26">
        <v>0.3</v>
      </c>
      <c r="AD42" s="26">
        <v>0.42</v>
      </c>
      <c r="AE42" s="26">
        <v>0.05</v>
      </c>
      <c r="AF42" s="26">
        <v>0.02</v>
      </c>
      <c r="AG42" s="26">
        <v>0.21</v>
      </c>
      <c r="AH42" s="26">
        <v>0.6</v>
      </c>
      <c r="AI42" s="26">
        <v>0</v>
      </c>
      <c r="AJ42" s="26">
        <v>0</v>
      </c>
      <c r="AK42" s="26">
        <v>0</v>
      </c>
      <c r="AL42" s="26">
        <v>0</v>
      </c>
      <c r="AM42" s="26">
        <v>128.1</v>
      </c>
      <c r="AN42" s="26">
        <v>66.900000000000006</v>
      </c>
      <c r="AO42" s="26">
        <v>27.9</v>
      </c>
      <c r="AP42" s="26">
        <v>59.4</v>
      </c>
      <c r="AQ42" s="26">
        <v>24</v>
      </c>
      <c r="AR42" s="26">
        <v>111.3</v>
      </c>
      <c r="AS42" s="26">
        <v>89.1</v>
      </c>
      <c r="AT42" s="26">
        <v>87.3</v>
      </c>
      <c r="AU42" s="26">
        <v>139.19999999999999</v>
      </c>
      <c r="AV42" s="26">
        <v>37.200000000000003</v>
      </c>
      <c r="AW42" s="26">
        <v>93</v>
      </c>
      <c r="AX42" s="26">
        <v>458.7</v>
      </c>
      <c r="AY42" s="26">
        <v>0</v>
      </c>
      <c r="AZ42" s="26">
        <v>157.80000000000001</v>
      </c>
      <c r="BA42" s="26">
        <v>87.3</v>
      </c>
      <c r="BB42" s="26">
        <v>54</v>
      </c>
      <c r="BC42" s="26">
        <v>39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14.1</v>
      </c>
      <c r="CC42" s="25">
        <v>2.2200000000000002</v>
      </c>
      <c r="CE42" s="23">
        <v>0.25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1.85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4.8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2.91</v>
      </c>
    </row>
    <row r="44" spans="1:96" s="27" customFormat="1" ht="11.4">
      <c r="B44" s="28" t="s">
        <v>113</v>
      </c>
      <c r="C44" s="29"/>
      <c r="D44" s="29">
        <v>30.03</v>
      </c>
      <c r="E44" s="29">
        <v>15.59</v>
      </c>
      <c r="F44" s="29">
        <v>28.44</v>
      </c>
      <c r="G44" s="29">
        <v>7.78</v>
      </c>
      <c r="H44" s="29">
        <v>128.19999999999999</v>
      </c>
      <c r="I44" s="29">
        <v>870.81</v>
      </c>
      <c r="J44" s="30">
        <v>6.34</v>
      </c>
      <c r="K44" s="30">
        <v>4.6900000000000004</v>
      </c>
      <c r="L44" s="30">
        <v>0</v>
      </c>
      <c r="M44" s="30">
        <v>0</v>
      </c>
      <c r="N44" s="30">
        <v>27.05</v>
      </c>
      <c r="O44" s="30">
        <v>88.6</v>
      </c>
      <c r="P44" s="30">
        <v>12.55</v>
      </c>
      <c r="Q44" s="30">
        <v>0</v>
      </c>
      <c r="R44" s="30">
        <v>0</v>
      </c>
      <c r="S44" s="30">
        <v>1.18</v>
      </c>
      <c r="T44" s="30">
        <v>8.74</v>
      </c>
      <c r="U44" s="30">
        <v>1555.29</v>
      </c>
      <c r="V44" s="30">
        <v>1307.08</v>
      </c>
      <c r="W44" s="30">
        <v>122.78</v>
      </c>
      <c r="X44" s="30">
        <v>111.43</v>
      </c>
      <c r="Y44" s="30">
        <v>351.33</v>
      </c>
      <c r="Z44" s="30">
        <v>5.32</v>
      </c>
      <c r="AA44" s="30">
        <v>33.32</v>
      </c>
      <c r="AB44" s="30">
        <v>4725.62</v>
      </c>
      <c r="AC44" s="30">
        <v>920.54</v>
      </c>
      <c r="AD44" s="30">
        <v>8.9600000000000009</v>
      </c>
      <c r="AE44" s="30">
        <v>0.26</v>
      </c>
      <c r="AF44" s="30">
        <v>0.27</v>
      </c>
      <c r="AG44" s="30">
        <v>8.83</v>
      </c>
      <c r="AH44" s="30">
        <v>17.93</v>
      </c>
      <c r="AI44" s="30">
        <v>10.52</v>
      </c>
      <c r="AJ44" s="30">
        <v>0</v>
      </c>
      <c r="AK44" s="30">
        <v>1308.8499999999999</v>
      </c>
      <c r="AL44" s="30">
        <v>1348.46</v>
      </c>
      <c r="AM44" s="30">
        <v>2186.5100000000002</v>
      </c>
      <c r="AN44" s="30">
        <v>2043.34</v>
      </c>
      <c r="AO44" s="30">
        <v>602.29</v>
      </c>
      <c r="AP44" s="30">
        <v>1139.97</v>
      </c>
      <c r="AQ44" s="30">
        <v>133.88999999999999</v>
      </c>
      <c r="AR44" s="30">
        <v>1342.63</v>
      </c>
      <c r="AS44" s="30">
        <v>474.4</v>
      </c>
      <c r="AT44" s="30">
        <v>645.37</v>
      </c>
      <c r="AU44" s="30">
        <v>648.28</v>
      </c>
      <c r="AV44" s="30">
        <v>643.13</v>
      </c>
      <c r="AW44" s="30">
        <v>433.47</v>
      </c>
      <c r="AX44" s="30">
        <v>2471.15</v>
      </c>
      <c r="AY44" s="30">
        <v>0</v>
      </c>
      <c r="AZ44" s="30">
        <v>735.63</v>
      </c>
      <c r="BA44" s="30">
        <v>462.34</v>
      </c>
      <c r="BB44" s="30">
        <v>884.42</v>
      </c>
      <c r="BC44" s="30">
        <v>397.56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0.59</v>
      </c>
      <c r="BL44" s="30">
        <v>0</v>
      </c>
      <c r="BM44" s="30">
        <v>0.28000000000000003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1.72</v>
      </c>
      <c r="BT44" s="30">
        <v>0</v>
      </c>
      <c r="BU44" s="30">
        <v>0</v>
      </c>
      <c r="BV44" s="30">
        <v>3.92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797.53</v>
      </c>
      <c r="CC44" s="29">
        <f>SUM($CC$37:$CC$43)</f>
        <v>118.54</v>
      </c>
      <c r="CD44" s="27">
        <f>$I$44/$I$49*100</f>
        <v>26.204354302393813</v>
      </c>
      <c r="CE44" s="27">
        <v>820.92</v>
      </c>
      <c r="CG44" s="27">
        <v>69.930000000000007</v>
      </c>
      <c r="CH44" s="27">
        <v>40.35</v>
      </c>
      <c r="CI44" s="27">
        <v>55.14</v>
      </c>
      <c r="CJ44" s="27">
        <v>3378.55</v>
      </c>
      <c r="CK44" s="27">
        <v>1604.95</v>
      </c>
      <c r="CL44" s="27">
        <v>2491.75</v>
      </c>
      <c r="CM44" s="27">
        <v>81.37</v>
      </c>
      <c r="CN44" s="27">
        <v>45.22</v>
      </c>
      <c r="CO44" s="27">
        <v>63.29</v>
      </c>
      <c r="CP44" s="27">
        <v>5</v>
      </c>
      <c r="CQ44" s="27">
        <v>2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107</v>
      </c>
      <c r="C46" s="25" t="str">
        <f>"180"</f>
        <v>180</v>
      </c>
      <c r="D46" s="25">
        <v>4.8600000000000003</v>
      </c>
      <c r="E46" s="25">
        <v>0</v>
      </c>
      <c r="F46" s="25">
        <v>4.5</v>
      </c>
      <c r="G46" s="25">
        <v>0</v>
      </c>
      <c r="H46" s="25">
        <v>29.16</v>
      </c>
      <c r="I46" s="25">
        <v>162.10799999999998</v>
      </c>
      <c r="J46" s="26">
        <v>1.26</v>
      </c>
      <c r="K46" s="26">
        <v>0</v>
      </c>
      <c r="L46" s="26">
        <v>0</v>
      </c>
      <c r="M46" s="26">
        <v>0</v>
      </c>
      <c r="N46" s="26">
        <v>21.96</v>
      </c>
      <c r="O46" s="26">
        <v>0</v>
      </c>
      <c r="P46" s="26">
        <v>7.2</v>
      </c>
      <c r="Q46" s="26">
        <v>0</v>
      </c>
      <c r="R46" s="26">
        <v>0</v>
      </c>
      <c r="S46" s="26">
        <v>1.44</v>
      </c>
      <c r="T46" s="26">
        <v>1.26</v>
      </c>
      <c r="U46" s="26">
        <v>81</v>
      </c>
      <c r="V46" s="26">
        <v>221.4</v>
      </c>
      <c r="W46" s="26">
        <v>196.2</v>
      </c>
      <c r="X46" s="26">
        <v>23.4</v>
      </c>
      <c r="Y46" s="26">
        <v>153</v>
      </c>
      <c r="Z46" s="26">
        <v>0.18</v>
      </c>
      <c r="AA46" s="26">
        <v>0</v>
      </c>
      <c r="AB46" s="26">
        <v>0</v>
      </c>
      <c r="AC46" s="26">
        <v>0</v>
      </c>
      <c r="AD46" s="26">
        <v>0</v>
      </c>
      <c r="AE46" s="26">
        <v>0.05</v>
      </c>
      <c r="AF46" s="26">
        <v>0.23</v>
      </c>
      <c r="AG46" s="26">
        <v>0.18</v>
      </c>
      <c r="AH46" s="26">
        <v>1.62</v>
      </c>
      <c r="AI46" s="26">
        <v>2.88</v>
      </c>
      <c r="AJ46" s="26">
        <v>0</v>
      </c>
      <c r="AK46" s="26">
        <v>3924</v>
      </c>
      <c r="AL46" s="26">
        <v>3996</v>
      </c>
      <c r="AM46" s="26">
        <v>6876</v>
      </c>
      <c r="AN46" s="26">
        <v>5508</v>
      </c>
      <c r="AO46" s="26">
        <v>1224</v>
      </c>
      <c r="AP46" s="26">
        <v>3636</v>
      </c>
      <c r="AQ46" s="26">
        <v>1080</v>
      </c>
      <c r="AR46" s="26">
        <v>3096</v>
      </c>
      <c r="AS46" s="26">
        <v>3312</v>
      </c>
      <c r="AT46" s="26">
        <v>3564</v>
      </c>
      <c r="AU46" s="26">
        <v>8028</v>
      </c>
      <c r="AV46" s="26">
        <v>1656</v>
      </c>
      <c r="AW46" s="26">
        <v>2160</v>
      </c>
      <c r="AX46" s="26">
        <v>8568</v>
      </c>
      <c r="AY46" s="26">
        <v>0</v>
      </c>
      <c r="AZ46" s="26">
        <v>3816</v>
      </c>
      <c r="BA46" s="26">
        <v>4464</v>
      </c>
      <c r="BB46" s="26">
        <v>2412</v>
      </c>
      <c r="BC46" s="26">
        <v>1368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148.68</v>
      </c>
      <c r="CC46" s="25">
        <v>25.92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21.6</v>
      </c>
    </row>
    <row r="47" spans="1:96" s="19" customFormat="1">
      <c r="A47" s="19" t="str">
        <f>"11/3"</f>
        <v>11/3</v>
      </c>
      <c r="B47" s="20" t="s">
        <v>108</v>
      </c>
      <c r="C47" s="21" t="str">
        <f>"30"</f>
        <v>30</v>
      </c>
      <c r="D47" s="21">
        <v>4.2</v>
      </c>
      <c r="E47" s="21">
        <v>0</v>
      </c>
      <c r="F47" s="21">
        <v>4.05</v>
      </c>
      <c r="G47" s="21">
        <v>0</v>
      </c>
      <c r="H47" s="21">
        <v>27.51</v>
      </c>
      <c r="I47" s="21">
        <v>161.56799999999998</v>
      </c>
      <c r="J47" s="22">
        <v>0.63</v>
      </c>
      <c r="K47" s="22">
        <v>0</v>
      </c>
      <c r="L47" s="22">
        <v>0</v>
      </c>
      <c r="M47" s="22">
        <v>0</v>
      </c>
      <c r="N47" s="22">
        <v>11.58</v>
      </c>
      <c r="O47" s="22">
        <v>15.24</v>
      </c>
      <c r="P47" s="22">
        <v>0.69</v>
      </c>
      <c r="Q47" s="22">
        <v>0</v>
      </c>
      <c r="R47" s="22">
        <v>0</v>
      </c>
      <c r="S47" s="22">
        <v>0.15</v>
      </c>
      <c r="T47" s="22">
        <v>0.3</v>
      </c>
      <c r="U47" s="22">
        <v>99</v>
      </c>
      <c r="V47" s="22">
        <v>33</v>
      </c>
      <c r="W47" s="22">
        <v>8.6999999999999993</v>
      </c>
      <c r="X47" s="22">
        <v>6</v>
      </c>
      <c r="Y47" s="22">
        <v>27</v>
      </c>
      <c r="Z47" s="22">
        <v>0.63</v>
      </c>
      <c r="AA47" s="22">
        <v>3</v>
      </c>
      <c r="AB47" s="22">
        <v>2.4</v>
      </c>
      <c r="AC47" s="22">
        <v>3.3</v>
      </c>
      <c r="AD47" s="22">
        <v>1.05</v>
      </c>
      <c r="AE47" s="22">
        <v>0.02</v>
      </c>
      <c r="AF47" s="22">
        <v>0.02</v>
      </c>
      <c r="AG47" s="22">
        <v>0.21</v>
      </c>
      <c r="AH47" s="22">
        <v>0.56999999999999995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1.35</v>
      </c>
      <c r="CC47" s="21">
        <v>5.29</v>
      </c>
      <c r="CE47" s="19">
        <v>3.4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4.41</v>
      </c>
    </row>
    <row r="48" spans="1:96" s="27" customFormat="1" ht="11.4">
      <c r="B48" s="28" t="s">
        <v>115</v>
      </c>
      <c r="C48" s="29"/>
      <c r="D48" s="29">
        <v>9.06</v>
      </c>
      <c r="E48" s="29">
        <v>0</v>
      </c>
      <c r="F48" s="29">
        <v>8.5500000000000007</v>
      </c>
      <c r="G48" s="29">
        <v>0</v>
      </c>
      <c r="H48" s="29">
        <v>56.67</v>
      </c>
      <c r="I48" s="29">
        <v>323.68</v>
      </c>
      <c r="J48" s="30">
        <v>1.89</v>
      </c>
      <c r="K48" s="30">
        <v>0</v>
      </c>
      <c r="L48" s="30">
        <v>0</v>
      </c>
      <c r="M48" s="30">
        <v>0</v>
      </c>
      <c r="N48" s="30">
        <v>33.54</v>
      </c>
      <c r="O48" s="30">
        <v>15.24</v>
      </c>
      <c r="P48" s="30">
        <v>7.89</v>
      </c>
      <c r="Q48" s="30">
        <v>0</v>
      </c>
      <c r="R48" s="30">
        <v>0</v>
      </c>
      <c r="S48" s="30">
        <v>1.59</v>
      </c>
      <c r="T48" s="30">
        <v>1.56</v>
      </c>
      <c r="U48" s="30">
        <v>180</v>
      </c>
      <c r="V48" s="30">
        <v>254.4</v>
      </c>
      <c r="W48" s="30">
        <v>204.9</v>
      </c>
      <c r="X48" s="30">
        <v>29.4</v>
      </c>
      <c r="Y48" s="30">
        <v>180</v>
      </c>
      <c r="Z48" s="30">
        <v>0.81</v>
      </c>
      <c r="AA48" s="30">
        <v>3</v>
      </c>
      <c r="AB48" s="30">
        <v>2.4</v>
      </c>
      <c r="AC48" s="30">
        <v>3.3</v>
      </c>
      <c r="AD48" s="30">
        <v>1.05</v>
      </c>
      <c r="AE48" s="30">
        <v>0.08</v>
      </c>
      <c r="AF48" s="30">
        <v>0.25</v>
      </c>
      <c r="AG48" s="30">
        <v>0.39</v>
      </c>
      <c r="AH48" s="30">
        <v>2.19</v>
      </c>
      <c r="AI48" s="30">
        <v>2.88</v>
      </c>
      <c r="AJ48" s="30">
        <v>0</v>
      </c>
      <c r="AK48" s="30">
        <v>3924</v>
      </c>
      <c r="AL48" s="30">
        <v>3996</v>
      </c>
      <c r="AM48" s="30">
        <v>6876</v>
      </c>
      <c r="AN48" s="30">
        <v>5508</v>
      </c>
      <c r="AO48" s="30">
        <v>1224</v>
      </c>
      <c r="AP48" s="30">
        <v>3636</v>
      </c>
      <c r="AQ48" s="30">
        <v>1080</v>
      </c>
      <c r="AR48" s="30">
        <v>3096</v>
      </c>
      <c r="AS48" s="30">
        <v>3312</v>
      </c>
      <c r="AT48" s="30">
        <v>3564</v>
      </c>
      <c r="AU48" s="30">
        <v>8028</v>
      </c>
      <c r="AV48" s="30">
        <v>1656</v>
      </c>
      <c r="AW48" s="30">
        <v>2160</v>
      </c>
      <c r="AX48" s="30">
        <v>8568</v>
      </c>
      <c r="AY48" s="30">
        <v>0</v>
      </c>
      <c r="AZ48" s="30">
        <v>3816</v>
      </c>
      <c r="BA48" s="30">
        <v>4464</v>
      </c>
      <c r="BB48" s="30">
        <v>2412</v>
      </c>
      <c r="BC48" s="30">
        <v>1368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150.03</v>
      </c>
      <c r="CC48" s="29">
        <f>SUM($CC$45:$CC$47)</f>
        <v>31.21</v>
      </c>
      <c r="CD48" s="27">
        <f>$I$48/$I$49*100</f>
        <v>9.7401561771211043</v>
      </c>
      <c r="CE48" s="27">
        <v>3.4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122.83</v>
      </c>
      <c r="E49" s="29">
        <v>69.8</v>
      </c>
      <c r="F49" s="29">
        <v>100.41</v>
      </c>
      <c r="G49" s="29">
        <v>19.190000000000001</v>
      </c>
      <c r="H49" s="29">
        <v>500.25</v>
      </c>
      <c r="I49" s="29">
        <v>3323.15</v>
      </c>
      <c r="J49" s="30">
        <v>34.770000000000003</v>
      </c>
      <c r="K49" s="30">
        <v>11.18</v>
      </c>
      <c r="L49" s="30">
        <v>0</v>
      </c>
      <c r="M49" s="30">
        <v>0</v>
      </c>
      <c r="N49" s="30">
        <v>197.3</v>
      </c>
      <c r="O49" s="30">
        <v>261.3</v>
      </c>
      <c r="P49" s="30">
        <v>41.65</v>
      </c>
      <c r="Q49" s="30">
        <v>0</v>
      </c>
      <c r="R49" s="30">
        <v>0</v>
      </c>
      <c r="S49" s="30">
        <v>7.93</v>
      </c>
      <c r="T49" s="30">
        <v>26.61</v>
      </c>
      <c r="U49" s="30">
        <v>4206.38</v>
      </c>
      <c r="V49" s="30">
        <v>3557.32</v>
      </c>
      <c r="W49" s="30">
        <v>1249.45</v>
      </c>
      <c r="X49" s="30">
        <v>348.98</v>
      </c>
      <c r="Y49" s="30">
        <v>1654.88</v>
      </c>
      <c r="Z49" s="30">
        <v>13.3</v>
      </c>
      <c r="AA49" s="30">
        <v>192.81</v>
      </c>
      <c r="AB49" s="30">
        <v>8583.85</v>
      </c>
      <c r="AC49" s="30">
        <v>1870.22</v>
      </c>
      <c r="AD49" s="30">
        <v>21.34</v>
      </c>
      <c r="AE49" s="30">
        <v>0.84</v>
      </c>
      <c r="AF49" s="30">
        <v>1.82</v>
      </c>
      <c r="AG49" s="30">
        <v>18.25</v>
      </c>
      <c r="AH49" s="30">
        <v>48.44</v>
      </c>
      <c r="AI49" s="30">
        <v>25.87</v>
      </c>
      <c r="AJ49" s="30">
        <v>0</v>
      </c>
      <c r="AK49" s="30">
        <v>12808.52</v>
      </c>
      <c r="AL49" s="30">
        <v>12683.24</v>
      </c>
      <c r="AM49" s="30">
        <v>21543.09</v>
      </c>
      <c r="AN49" s="30">
        <v>17432.79</v>
      </c>
      <c r="AO49" s="30">
        <v>4596.6099999999997</v>
      </c>
      <c r="AP49" s="30">
        <v>11191.88</v>
      </c>
      <c r="AQ49" s="30">
        <v>3019.04</v>
      </c>
      <c r="AR49" s="30">
        <v>10942.77</v>
      </c>
      <c r="AS49" s="30">
        <v>8096.64</v>
      </c>
      <c r="AT49" s="30">
        <v>9039.08</v>
      </c>
      <c r="AU49" s="30">
        <v>18144.72</v>
      </c>
      <c r="AV49" s="30">
        <v>5610.56</v>
      </c>
      <c r="AW49" s="30">
        <v>5656</v>
      </c>
      <c r="AX49" s="30">
        <v>26154.43</v>
      </c>
      <c r="AY49" s="30">
        <v>1.05</v>
      </c>
      <c r="AZ49" s="30">
        <v>10573.65</v>
      </c>
      <c r="BA49" s="30">
        <v>10648.99</v>
      </c>
      <c r="BB49" s="30">
        <v>8698.19</v>
      </c>
      <c r="BC49" s="30">
        <v>3912.22</v>
      </c>
      <c r="BD49" s="30">
        <v>0.16</v>
      </c>
      <c r="BE49" s="30">
        <v>7.0000000000000007E-2</v>
      </c>
      <c r="BF49" s="30">
        <v>0.04</v>
      </c>
      <c r="BG49" s="30">
        <v>0.09</v>
      </c>
      <c r="BH49" s="30">
        <v>0.1</v>
      </c>
      <c r="BI49" s="30">
        <v>0.49</v>
      </c>
      <c r="BJ49" s="30">
        <v>0</v>
      </c>
      <c r="BK49" s="30">
        <v>2.68</v>
      </c>
      <c r="BL49" s="30">
        <v>0</v>
      </c>
      <c r="BM49" s="30">
        <v>1.06</v>
      </c>
      <c r="BN49" s="30">
        <v>0.05</v>
      </c>
      <c r="BO49" s="30">
        <v>0.1</v>
      </c>
      <c r="BP49" s="30">
        <v>0</v>
      </c>
      <c r="BQ49" s="30">
        <v>0.09</v>
      </c>
      <c r="BR49" s="30">
        <v>0.16</v>
      </c>
      <c r="BS49" s="30">
        <v>6.54</v>
      </c>
      <c r="BT49" s="30">
        <v>0</v>
      </c>
      <c r="BU49" s="30">
        <v>0</v>
      </c>
      <c r="BV49" s="30">
        <v>9.85</v>
      </c>
      <c r="BW49" s="30">
        <v>0.12</v>
      </c>
      <c r="BX49" s="30">
        <v>0.05</v>
      </c>
      <c r="BY49" s="30">
        <v>0</v>
      </c>
      <c r="BZ49" s="30">
        <v>0</v>
      </c>
      <c r="CA49" s="30">
        <v>0</v>
      </c>
      <c r="CB49" s="30">
        <v>2644.29</v>
      </c>
      <c r="CC49" s="29">
        <v>430.00000000000006</v>
      </c>
      <c r="CE49" s="27">
        <v>1623.45</v>
      </c>
      <c r="CG49" s="27">
        <v>260.05</v>
      </c>
      <c r="CH49" s="27">
        <v>153.58000000000001</v>
      </c>
      <c r="CI49" s="27">
        <v>206.82</v>
      </c>
      <c r="CJ49" s="27">
        <v>14154.97</v>
      </c>
      <c r="CK49" s="27">
        <v>6431.5</v>
      </c>
      <c r="CL49" s="27">
        <v>10293.23</v>
      </c>
      <c r="CM49" s="27">
        <v>270.54000000000002</v>
      </c>
      <c r="CN49" s="27">
        <v>167.59</v>
      </c>
      <c r="CO49" s="27">
        <v>219.26</v>
      </c>
      <c r="CP49" s="27">
        <v>46.5</v>
      </c>
      <c r="CQ49" s="27">
        <v>5.96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28</v>
      </c>
      <c r="G51" s="16"/>
      <c r="H51" s="16">
        <v>57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180</v>
      </c>
      <c r="F23" s="43">
        <v>25.92</v>
      </c>
      <c r="G23" s="42">
        <v>162.108</v>
      </c>
      <c r="H23" s="42">
        <v>4.8600000000000003</v>
      </c>
      <c r="I23" s="42">
        <v>4.5</v>
      </c>
      <c r="J23" s="44">
        <v>29.16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30</v>
      </c>
      <c r="F24" s="49">
        <v>5.29</v>
      </c>
      <c r="G24" s="48">
        <v>161.56799999999998</v>
      </c>
      <c r="H24" s="48">
        <v>4.2</v>
      </c>
      <c r="I24" s="48">
        <v>4.05</v>
      </c>
      <c r="J24" s="50">
        <v>27.51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45720.325868055559</v>
      </c>
      <c r="C1">
        <f>YEAR(Дата_Сост)</f>
        <v>2025</v>
      </c>
      <c r="D1">
        <f>MONTH(Дата_Сост)</f>
        <v>3</v>
      </c>
      <c r="E1">
        <f>DAY(Дата_Сост)</f>
        <v>4</v>
      </c>
    </row>
    <row r="2" spans="1:5">
      <c r="A2" t="s">
        <v>82</v>
      </c>
      <c r="B2" s="2">
        <v>45713.35019675926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2025-02-25T06:48:36Z</dcterms:modified>
</cp:coreProperties>
</file>