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<sst xmlns="http://schemas.openxmlformats.org/spreadsheetml/2006/main" count="186" uniqueCount="154">
  <si>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</si>
  <si>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</si>
  <si>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</si>
  <si>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</si>
  <si>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</si>
  <si>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</si>
  <si>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</si>
  <si>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</si>
  <si>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</si>
  <si>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</si>
  <si>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</si>
  <si>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</si>
  <si>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</si>
  <si>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</si>
  <si>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</si>
  <si>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</si>
  <si>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</si>
  <si>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</si>
  <si>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</si>
  <si>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</si>
  <si>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</si>
  <si>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</si>
  <si>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</si>
  <si>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</si>
  <si>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</si>
  <si>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</si>
  <si>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</si>
  <si>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</si>
  <si>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</si>
  <si>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</si>
  <si>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</si>
  <si>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</si>
  <si>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</si>
  <si>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</si>
  <si>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</si>
  <si>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</si>
  <si>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</si>
  <si>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</si>
  <si>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</si>
  <si>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</si>
  <si>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</si>
  <si>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</si>
  <si>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</si>
  <si>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</si>
  <si>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</si>
  <si>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</si>
  <si>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</si>
  <si>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</si>
  <si>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</si>
  <si>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</si>
  <si>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</si>
  <si>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</si>
  <si>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</si>
  <si>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</si>
  <si>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</si>
  <si>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</si>
  <si>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</si>
  <si>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</si>
  <si>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</si>
  <si>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</si>
  <si>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</si>
  <si>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</si>
  <si>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</si>
  <si>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</si>
  <si>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</si>
  <si>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</si>
  <si>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</si>
  <si>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</si>
  <si>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</si>
  <si>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</si>
  <si>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</si>
  <si>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</si>
  <si>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</si>
  <si>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</si>
  <si>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</si>
  <si>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</si>
  <si>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</si>
  <si>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</si>
  <si>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</si>
  <si>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</si>
  <si>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</si>
  <si>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</si>
  <si>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</si>
  <si>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</si>
  <si>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</si>
  <si>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</si>
  <si>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</si>
  <si>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</si>
  <si>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</si>
  <si>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</si>
  <si>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</si>
  <si>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</si>
  <si>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</si>
  <si>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</si>
  <si>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</si>
  <si>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</si>
  <si>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</si>
  <si>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</si>
  <si>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</si>
  <si>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</si>
  <si>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</si>
  <si>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</si>
  <si>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</si>
  <si>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</si>
  <si>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</si>
  <si>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</si>
  <si>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</si>
  <si>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</si>
  <si>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</si>
  <si>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</si>
  <si>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</si>
  <si>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</si>
  <si>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</si>
  <si>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</si>
  <si>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</si>
  <si>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</si>
  <si>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</si>
  <si>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</si>
  <si>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</si>
  <si>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</si>
  <si>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</si>
  <si>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</si>
  <si>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</si>
  <si>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</si>
  <si>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</si>
  <si>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</si>
  <si>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</si>
  <si>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</si>
  <si>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</si>
  <si>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</si>
  <si>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</si>
  <si>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</si>
  <si>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</si>
  <si>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</si>
  <si>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</si>
  <si>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</si>
  <si>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</si>
  <si>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</si>
  <si>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</si>
  <si>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</si>
  <si>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</si>
  <si>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</si>
  <si>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</si>
  <si>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</si>
  <si>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</si>
  <si>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</si>
  <si>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</si>
  <si>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</si>
  <si>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</si>
  <si>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</si>
  <si>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</si>
  <si>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Согласовано
Директор школа  № _______________</t>
  </si>
  <si>
    <t>Итого сумма с 7 до 11 лет  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</si>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</sst>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20.3.2025г.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"20 марта 2025 г."</f>
        <v>20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92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22.16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13.43</v>
      </c>
    </row>
    <row r="12" spans="1:96" s="23" customFormat="1">
      <c r="A12" s="23" t="str">
        <f>"800/1"</f>
        <v>800/1</v>
      </c>
      <c r="B12" s="24" t="s">
        <v>93</v>
      </c>
      <c r="C12" s="25" t="str">
        <f>"45"</f>
        <v>45</v>
      </c>
      <c r="D12" s="25">
        <v>3.62</v>
      </c>
      <c r="E12" s="25">
        <v>0</v>
      </c>
      <c r="F12" s="25">
        <v>1.32</v>
      </c>
      <c r="G12" s="25">
        <v>1.5</v>
      </c>
      <c r="H12" s="25">
        <v>24.25</v>
      </c>
      <c r="I12" s="25">
        <v>122.72909999999999</v>
      </c>
      <c r="J12" s="26">
        <v>0.25</v>
      </c>
      <c r="K12" s="26">
        <v>0</v>
      </c>
      <c r="L12" s="26">
        <v>0</v>
      </c>
      <c r="M12" s="26">
        <v>0</v>
      </c>
      <c r="N12" s="26">
        <v>1.5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</v>
      </c>
      <c r="U12" s="26">
        <v>214.5</v>
      </c>
      <c r="V12" s="26">
        <v>57.64</v>
      </c>
      <c r="W12" s="26">
        <v>9.68</v>
      </c>
      <c r="X12" s="26">
        <v>14.36</v>
      </c>
      <c r="Y12" s="26">
        <v>36.979999999999997</v>
      </c>
      <c r="Z12" s="26">
        <v>0.87</v>
      </c>
      <c r="AA12" s="26">
        <v>0</v>
      </c>
      <c r="AB12" s="26">
        <v>0</v>
      </c>
      <c r="AC12" s="26">
        <v>0</v>
      </c>
      <c r="AD12" s="26">
        <v>0.85</v>
      </c>
      <c r="AE12" s="26">
        <v>0.06</v>
      </c>
      <c r="AF12" s="26">
        <v>0.02</v>
      </c>
      <c r="AG12" s="26">
        <v>0.64</v>
      </c>
      <c r="AH12" s="26">
        <v>1.5</v>
      </c>
      <c r="AI12" s="26">
        <v>0</v>
      </c>
      <c r="AJ12" s="26">
        <v>0</v>
      </c>
      <c r="AK12" s="26">
        <v>174.84</v>
      </c>
      <c r="AL12" s="26">
        <v>181.42</v>
      </c>
      <c r="AM12" s="26">
        <v>277.77</v>
      </c>
      <c r="AN12" s="26">
        <v>93.53</v>
      </c>
      <c r="AO12" s="26">
        <v>54.99</v>
      </c>
      <c r="AP12" s="26">
        <v>109.98</v>
      </c>
      <c r="AQ12" s="26">
        <v>41.36</v>
      </c>
      <c r="AR12" s="26">
        <v>197.4</v>
      </c>
      <c r="AS12" s="26">
        <v>122.67</v>
      </c>
      <c r="AT12" s="26">
        <v>170.61</v>
      </c>
      <c r="AU12" s="26">
        <v>141.47</v>
      </c>
      <c r="AV12" s="26">
        <v>75.67</v>
      </c>
      <c r="AW12" s="26">
        <v>131.6</v>
      </c>
      <c r="AX12" s="26">
        <v>1092.75</v>
      </c>
      <c r="AY12" s="26">
        <v>0</v>
      </c>
      <c r="AZ12" s="26">
        <v>355.79</v>
      </c>
      <c r="BA12" s="26">
        <v>155.57</v>
      </c>
      <c r="BB12" s="26">
        <v>104.34</v>
      </c>
      <c r="BC12" s="26">
        <v>81.31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0.01</v>
      </c>
      <c r="BJ12" s="26">
        <v>0</v>
      </c>
      <c r="BK12" s="26">
        <v>0.15</v>
      </c>
      <c r="BL12" s="26">
        <v>0</v>
      </c>
      <c r="BM12" s="26">
        <v>7.0000000000000007E-2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0.51</v>
      </c>
      <c r="BT12" s="26">
        <v>0</v>
      </c>
      <c r="BU12" s="26">
        <v>0</v>
      </c>
      <c r="BV12" s="26">
        <v>0.44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17.05</v>
      </c>
      <c r="CC12" s="25">
        <v>16.5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10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1.4</v>
      </c>
      <c r="CH13" s="23">
        <v>1.4</v>
      </c>
      <c r="CI13" s="23">
        <v>1.4</v>
      </c>
      <c r="CJ13" s="23">
        <v>692</v>
      </c>
      <c r="CK13" s="23">
        <v>166</v>
      </c>
      <c r="CL13" s="23">
        <v>429</v>
      </c>
      <c r="CM13" s="23">
        <v>0.6</v>
      </c>
      <c r="CN13" s="23">
        <v>0.6</v>
      </c>
      <c r="CO13" s="23">
        <v>0.6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"35"</f>
        <v>35</v>
      </c>
      <c r="D14" s="25">
        <v>2.31</v>
      </c>
      <c r="E14" s="25">
        <v>0</v>
      </c>
      <c r="F14" s="25">
        <v>0.23</v>
      </c>
      <c r="G14" s="25">
        <v>0.23</v>
      </c>
      <c r="H14" s="25">
        <v>16.420000000000002</v>
      </c>
      <c r="I14" s="25">
        <v>78.365349999999992</v>
      </c>
      <c r="J14" s="26">
        <v>0</v>
      </c>
      <c r="K14" s="26">
        <v>0</v>
      </c>
      <c r="L14" s="26">
        <v>0</v>
      </c>
      <c r="M14" s="26">
        <v>0</v>
      </c>
      <c r="N14" s="26">
        <v>0.39</v>
      </c>
      <c r="O14" s="26">
        <v>15.96</v>
      </c>
      <c r="P14" s="26">
        <v>7.0000000000000007E-2</v>
      </c>
      <c r="Q14" s="26">
        <v>0</v>
      </c>
      <c r="R14" s="26">
        <v>0</v>
      </c>
      <c r="S14" s="26">
        <v>0</v>
      </c>
      <c r="T14" s="26">
        <v>0.63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111.75</v>
      </c>
      <c r="AL14" s="26">
        <v>116.32</v>
      </c>
      <c r="AM14" s="26">
        <v>178.13</v>
      </c>
      <c r="AN14" s="26">
        <v>59.07</v>
      </c>
      <c r="AO14" s="26">
        <v>35.020000000000003</v>
      </c>
      <c r="AP14" s="26">
        <v>70.040000000000006</v>
      </c>
      <c r="AQ14" s="26">
        <v>26.49</v>
      </c>
      <c r="AR14" s="26">
        <v>126.67</v>
      </c>
      <c r="AS14" s="26">
        <v>78.56</v>
      </c>
      <c r="AT14" s="26">
        <v>109.62</v>
      </c>
      <c r="AU14" s="26">
        <v>90.44</v>
      </c>
      <c r="AV14" s="26">
        <v>47.5</v>
      </c>
      <c r="AW14" s="26">
        <v>84.04</v>
      </c>
      <c r="AX14" s="26">
        <v>702.79</v>
      </c>
      <c r="AY14" s="26">
        <v>0</v>
      </c>
      <c r="AZ14" s="26">
        <v>228.98</v>
      </c>
      <c r="BA14" s="26">
        <v>99.57</v>
      </c>
      <c r="BB14" s="26">
        <v>66.08</v>
      </c>
      <c r="BC14" s="26">
        <v>52.37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13.69</v>
      </c>
      <c r="CC14" s="25">
        <v>2.52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2.1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13.85</v>
      </c>
      <c r="E16" s="29">
        <v>3.8</v>
      </c>
      <c r="F16" s="29">
        <v>10.68</v>
      </c>
      <c r="G16" s="29">
        <v>3.99</v>
      </c>
      <c r="H16" s="29">
        <v>86.87</v>
      </c>
      <c r="I16" s="29">
        <v>493.28</v>
      </c>
      <c r="J16" s="30">
        <v>5.75</v>
      </c>
      <c r="K16" s="30">
        <v>0.11</v>
      </c>
      <c r="L16" s="30">
        <v>0</v>
      </c>
      <c r="M16" s="30">
        <v>0</v>
      </c>
      <c r="N16" s="30">
        <v>26.38</v>
      </c>
      <c r="O16" s="30">
        <v>56.94</v>
      </c>
      <c r="P16" s="30">
        <v>3.54</v>
      </c>
      <c r="Q16" s="30">
        <v>0</v>
      </c>
      <c r="R16" s="30">
        <v>0</v>
      </c>
      <c r="S16" s="30">
        <v>0.31</v>
      </c>
      <c r="T16" s="30">
        <v>3.87</v>
      </c>
      <c r="U16" s="30">
        <v>598.23</v>
      </c>
      <c r="V16" s="30">
        <v>339.64</v>
      </c>
      <c r="W16" s="30">
        <v>175.96</v>
      </c>
      <c r="X16" s="30">
        <v>71.45</v>
      </c>
      <c r="Y16" s="30">
        <v>247.97</v>
      </c>
      <c r="Z16" s="30">
        <v>2.16</v>
      </c>
      <c r="AA16" s="30">
        <v>30</v>
      </c>
      <c r="AB16" s="30">
        <v>24.4</v>
      </c>
      <c r="AC16" s="30">
        <v>49.5</v>
      </c>
      <c r="AD16" s="30">
        <v>1.52</v>
      </c>
      <c r="AE16" s="30">
        <v>0.21</v>
      </c>
      <c r="AF16" s="30">
        <v>0.23</v>
      </c>
      <c r="AG16" s="30">
        <v>1.04</v>
      </c>
      <c r="AH16" s="30">
        <v>4.17</v>
      </c>
      <c r="AI16" s="30">
        <v>0.62</v>
      </c>
      <c r="AJ16" s="30">
        <v>0</v>
      </c>
      <c r="AK16" s="30">
        <v>691.25</v>
      </c>
      <c r="AL16" s="30">
        <v>639.02</v>
      </c>
      <c r="AM16" s="30">
        <v>989.51</v>
      </c>
      <c r="AN16" s="30">
        <v>571.79</v>
      </c>
      <c r="AO16" s="30">
        <v>220.74</v>
      </c>
      <c r="AP16" s="30">
        <v>469.38</v>
      </c>
      <c r="AQ16" s="30">
        <v>187.2</v>
      </c>
      <c r="AR16" s="30">
        <v>681.56</v>
      </c>
      <c r="AS16" s="30">
        <v>414.59</v>
      </c>
      <c r="AT16" s="30">
        <v>578.51</v>
      </c>
      <c r="AU16" s="30">
        <v>650.55999999999995</v>
      </c>
      <c r="AV16" s="30">
        <v>241.39</v>
      </c>
      <c r="AW16" s="30">
        <v>589.6</v>
      </c>
      <c r="AX16" s="30">
        <v>2779.61</v>
      </c>
      <c r="AY16" s="30">
        <v>0</v>
      </c>
      <c r="AZ16" s="30">
        <v>959.94</v>
      </c>
      <c r="BA16" s="30">
        <v>515.22</v>
      </c>
      <c r="BB16" s="30">
        <v>528.27</v>
      </c>
      <c r="BC16" s="30">
        <v>262.93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0.36</v>
      </c>
      <c r="BJ16" s="30">
        <v>0</v>
      </c>
      <c r="BK16" s="30">
        <v>1.56</v>
      </c>
      <c r="BL16" s="30">
        <v>0</v>
      </c>
      <c r="BM16" s="30">
        <v>0.39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2.5</v>
      </c>
      <c r="BT16" s="30">
        <v>0</v>
      </c>
      <c r="BU16" s="30">
        <v>0</v>
      </c>
      <c r="BV16" s="30">
        <v>1.44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412.4</v>
      </c>
      <c r="CC16" s="29">
        <f>SUM($CC$10:$CC$15)</f>
        <v>48.489999999999995</v>
      </c>
      <c r="CD16" s="27">
        <f>$I$16/$I$51*100</f>
        <v>14.086872090698805</v>
      </c>
      <c r="CE16" s="27">
        <v>34.07</v>
      </c>
      <c r="CG16" s="27">
        <v>45.38</v>
      </c>
      <c r="CH16" s="27">
        <v>21.27</v>
      </c>
      <c r="CI16" s="27">
        <v>33.33</v>
      </c>
      <c r="CJ16" s="27">
        <v>4050.44</v>
      </c>
      <c r="CK16" s="27">
        <v>1591.88</v>
      </c>
      <c r="CL16" s="27">
        <v>2821.16</v>
      </c>
      <c r="CM16" s="27">
        <v>55.8</v>
      </c>
      <c r="CN16" s="27">
        <v>35.049999999999997</v>
      </c>
      <c r="CO16" s="27">
        <v>45.43</v>
      </c>
      <c r="CP16" s="27">
        <v>10</v>
      </c>
      <c r="CQ16" s="27">
        <v>0.8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99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10.36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6.28</v>
      </c>
    </row>
    <row r="19" spans="1:96" s="23" customFormat="1">
      <c r="A19" s="23" t="str">
        <f>"11/2"</f>
        <v>11/2</v>
      </c>
      <c r="B19" s="24" t="s">
        <v>100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20.79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12.6</v>
      </c>
    </row>
    <row r="20" spans="1:96" s="23" customFormat="1">
      <c r="A20" s="23" t="str">
        <f>"46/3"</f>
        <v>46/3</v>
      </c>
      <c r="B20" s="24" t="s">
        <v>101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10.25</v>
      </c>
      <c r="CE20" s="23">
        <v>10.5</v>
      </c>
      <c r="CG20" s="23">
        <v>42.58</v>
      </c>
      <c r="CH20" s="23">
        <v>21.66</v>
      </c>
      <c r="CI20" s="23">
        <v>32.119999999999997</v>
      </c>
      <c r="CJ20" s="23">
        <v>396.62</v>
      </c>
      <c r="CK20" s="23">
        <v>391.9</v>
      </c>
      <c r="CL20" s="23">
        <v>394.26</v>
      </c>
      <c r="CM20" s="23">
        <v>3.95</v>
      </c>
      <c r="CN20" s="23">
        <v>3.61</v>
      </c>
      <c r="CO20" s="23">
        <v>3.78</v>
      </c>
      <c r="CP20" s="23">
        <v>0</v>
      </c>
      <c r="CQ20" s="23">
        <v>0.98</v>
      </c>
      <c r="CR20" s="23">
        <v>6.21</v>
      </c>
    </row>
    <row r="21" spans="1:96" s="23" customFormat="1">
      <c r="A21" s="23" t="str">
        <f>"12/8"</f>
        <v>12/8</v>
      </c>
      <c r="B21" s="24" t="s">
        <v>102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53.1</v>
      </c>
      <c r="CE21" s="23">
        <v>17.850000000000001</v>
      </c>
      <c r="CG21" s="23">
        <v>28.08</v>
      </c>
      <c r="CH21" s="23">
        <v>18.079999999999998</v>
      </c>
      <c r="CI21" s="23">
        <v>23.08</v>
      </c>
      <c r="CJ21" s="23">
        <v>3467.42</v>
      </c>
      <c r="CK21" s="23">
        <v>2127.2399999999998</v>
      </c>
      <c r="CL21" s="23">
        <v>2797.33</v>
      </c>
      <c r="CM21" s="23">
        <v>34.840000000000003</v>
      </c>
      <c r="CN21" s="23">
        <v>21.98</v>
      </c>
      <c r="CO21" s="23">
        <v>28.44</v>
      </c>
      <c r="CP21" s="23">
        <v>0</v>
      </c>
      <c r="CQ21" s="23">
        <v>0.45</v>
      </c>
      <c r="CR21" s="23">
        <v>32.18</v>
      </c>
    </row>
    <row r="22" spans="1:96" s="23" customFormat="1">
      <c r="A22" s="23" t="str">
        <f>"2"</f>
        <v>2</v>
      </c>
      <c r="B22" s="24" t="s">
        <v>95</v>
      </c>
      <c r="C22" s="25" t="str">
        <f>"21,1"</f>
        <v>21,1</v>
      </c>
      <c r="D22" s="25">
        <v>1.4</v>
      </c>
      <c r="E22" s="25">
        <v>0</v>
      </c>
      <c r="F22" s="25">
        <v>0.14000000000000001</v>
      </c>
      <c r="G22" s="25">
        <v>0.14000000000000001</v>
      </c>
      <c r="H22" s="25">
        <v>9.9</v>
      </c>
      <c r="I22" s="25">
        <v>47.243111000000006</v>
      </c>
      <c r="J22" s="26">
        <v>0</v>
      </c>
      <c r="K22" s="26">
        <v>0</v>
      </c>
      <c r="L22" s="26">
        <v>0</v>
      </c>
      <c r="M22" s="26">
        <v>0</v>
      </c>
      <c r="N22" s="26">
        <v>0.23</v>
      </c>
      <c r="O22" s="26">
        <v>9.6199999999999992</v>
      </c>
      <c r="P22" s="26">
        <v>0.04</v>
      </c>
      <c r="Q22" s="26">
        <v>0</v>
      </c>
      <c r="R22" s="26">
        <v>0</v>
      </c>
      <c r="S22" s="26">
        <v>0</v>
      </c>
      <c r="T22" s="26">
        <v>0.38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67.37</v>
      </c>
      <c r="AL22" s="26">
        <v>70.12</v>
      </c>
      <c r="AM22" s="26">
        <v>107.39</v>
      </c>
      <c r="AN22" s="26">
        <v>35.61</v>
      </c>
      <c r="AO22" s="26">
        <v>21.11</v>
      </c>
      <c r="AP22" s="26">
        <v>42.22</v>
      </c>
      <c r="AQ22" s="26">
        <v>15.97</v>
      </c>
      <c r="AR22" s="26">
        <v>76.37</v>
      </c>
      <c r="AS22" s="26">
        <v>47.36</v>
      </c>
      <c r="AT22" s="26">
        <v>66.09</v>
      </c>
      <c r="AU22" s="26">
        <v>54.52</v>
      </c>
      <c r="AV22" s="26">
        <v>28.64</v>
      </c>
      <c r="AW22" s="26">
        <v>50.67</v>
      </c>
      <c r="AX22" s="26">
        <v>423.68</v>
      </c>
      <c r="AY22" s="26">
        <v>0</v>
      </c>
      <c r="AZ22" s="26">
        <v>138.04</v>
      </c>
      <c r="BA22" s="26">
        <v>60.03</v>
      </c>
      <c r="BB22" s="26">
        <v>39.83</v>
      </c>
      <c r="BC22" s="26">
        <v>31.57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8.25</v>
      </c>
      <c r="CC22" s="25">
        <v>1.52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1.27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"6/10"</f>
        <v>6/10</v>
      </c>
      <c r="B24" s="20" t="s">
        <v>104</v>
      </c>
      <c r="C24" s="21" t="str">
        <f>"180"</f>
        <v>180</v>
      </c>
      <c r="D24" s="21">
        <v>0.92</v>
      </c>
      <c r="E24" s="21">
        <v>0</v>
      </c>
      <c r="F24" s="21">
        <v>0.05</v>
      </c>
      <c r="G24" s="21">
        <v>0.05</v>
      </c>
      <c r="H24" s="21">
        <v>16.46</v>
      </c>
      <c r="I24" s="21">
        <v>62.114543999999995</v>
      </c>
      <c r="J24" s="22">
        <v>0.02</v>
      </c>
      <c r="K24" s="22">
        <v>0</v>
      </c>
      <c r="L24" s="22">
        <v>0</v>
      </c>
      <c r="M24" s="22">
        <v>0</v>
      </c>
      <c r="N24" s="22">
        <v>12.87</v>
      </c>
      <c r="O24" s="22">
        <v>0.51</v>
      </c>
      <c r="P24" s="22">
        <v>3.08</v>
      </c>
      <c r="Q24" s="22">
        <v>0</v>
      </c>
      <c r="R24" s="22">
        <v>0</v>
      </c>
      <c r="S24" s="22">
        <v>0.27</v>
      </c>
      <c r="T24" s="22">
        <v>0.72</v>
      </c>
      <c r="U24" s="22">
        <v>3.07</v>
      </c>
      <c r="V24" s="22">
        <v>306.10000000000002</v>
      </c>
      <c r="W24" s="22">
        <v>28.07</v>
      </c>
      <c r="X24" s="22">
        <v>17.96</v>
      </c>
      <c r="Y24" s="22">
        <v>24.44</v>
      </c>
      <c r="Z24" s="22">
        <v>0.56999999999999995</v>
      </c>
      <c r="AA24" s="22">
        <v>0</v>
      </c>
      <c r="AB24" s="22">
        <v>567</v>
      </c>
      <c r="AC24" s="22">
        <v>104.94</v>
      </c>
      <c r="AD24" s="22">
        <v>0.99</v>
      </c>
      <c r="AE24" s="22">
        <v>0.02</v>
      </c>
      <c r="AF24" s="22">
        <v>0.03</v>
      </c>
      <c r="AG24" s="22">
        <v>0.46</v>
      </c>
      <c r="AH24" s="22">
        <v>0.7</v>
      </c>
      <c r="AI24" s="22">
        <v>0.28999999999999998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0.05</v>
      </c>
      <c r="AV24" s="22">
        <v>0</v>
      </c>
      <c r="AW24" s="22">
        <v>0.01</v>
      </c>
      <c r="AX24" s="22">
        <v>0.02</v>
      </c>
      <c r="AY24" s="22">
        <v>0</v>
      </c>
      <c r="AZ24" s="22">
        <v>0.01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192.6</v>
      </c>
      <c r="CC24" s="21">
        <v>4.32</v>
      </c>
      <c r="CE24" s="19">
        <v>94.5</v>
      </c>
      <c r="CG24" s="19">
        <v>0.64</v>
      </c>
      <c r="CH24" s="19">
        <v>0.64</v>
      </c>
      <c r="CI24" s="19">
        <v>0.64</v>
      </c>
      <c r="CJ24" s="19">
        <v>69.38</v>
      </c>
      <c r="CK24" s="19">
        <v>27.33</v>
      </c>
      <c r="CL24" s="19">
        <v>48.35</v>
      </c>
      <c r="CM24" s="19">
        <v>6.93</v>
      </c>
      <c r="CN24" s="19">
        <v>4.09</v>
      </c>
      <c r="CO24" s="19">
        <v>5.51</v>
      </c>
      <c r="CP24" s="19">
        <v>4.5</v>
      </c>
      <c r="CQ24" s="19">
        <v>0</v>
      </c>
      <c r="CR24" s="19">
        <v>2.62</v>
      </c>
    </row>
    <row r="25" spans="1:96" s="27" customFormat="1" ht="11.4">
      <c r="B25" s="28" t="s">
        <v>105</v>
      </c>
      <c r="C25" s="29"/>
      <c r="D25" s="29">
        <v>24.52</v>
      </c>
      <c r="E25" s="29">
        <v>12.01</v>
      </c>
      <c r="F25" s="29">
        <v>42.21</v>
      </c>
      <c r="G25" s="29">
        <v>11.98</v>
      </c>
      <c r="H25" s="29">
        <v>94.95</v>
      </c>
      <c r="I25" s="29">
        <v>843.77</v>
      </c>
      <c r="J25" s="30">
        <v>14.12</v>
      </c>
      <c r="K25" s="30">
        <v>6.97</v>
      </c>
      <c r="L25" s="30">
        <v>0</v>
      </c>
      <c r="M25" s="30">
        <v>0</v>
      </c>
      <c r="N25" s="30">
        <v>21.28</v>
      </c>
      <c r="O25" s="30">
        <v>63.96</v>
      </c>
      <c r="P25" s="30">
        <v>9.7100000000000009</v>
      </c>
      <c r="Q25" s="30">
        <v>0</v>
      </c>
      <c r="R25" s="30">
        <v>0</v>
      </c>
      <c r="S25" s="30">
        <v>1.1000000000000001</v>
      </c>
      <c r="T25" s="30">
        <v>7.79</v>
      </c>
      <c r="U25" s="30">
        <v>1382.83</v>
      </c>
      <c r="V25" s="30">
        <v>1263.97</v>
      </c>
      <c r="W25" s="30">
        <v>93.74</v>
      </c>
      <c r="X25" s="30">
        <v>92.29</v>
      </c>
      <c r="Y25" s="30">
        <v>331.88</v>
      </c>
      <c r="Z25" s="30">
        <v>5.08</v>
      </c>
      <c r="AA25" s="30">
        <v>11.4</v>
      </c>
      <c r="AB25" s="30">
        <v>2403.21</v>
      </c>
      <c r="AC25" s="30">
        <v>500.3</v>
      </c>
      <c r="AD25" s="30">
        <v>7.51</v>
      </c>
      <c r="AE25" s="30">
        <v>0.55000000000000004</v>
      </c>
      <c r="AF25" s="30">
        <v>0.25</v>
      </c>
      <c r="AG25" s="30">
        <v>4.33</v>
      </c>
      <c r="AH25" s="30">
        <v>10.1</v>
      </c>
      <c r="AI25" s="30">
        <v>9.6999999999999993</v>
      </c>
      <c r="AJ25" s="30">
        <v>0</v>
      </c>
      <c r="AK25" s="30">
        <v>1162.42</v>
      </c>
      <c r="AL25" s="30">
        <v>1025.6300000000001</v>
      </c>
      <c r="AM25" s="30">
        <v>1650.37</v>
      </c>
      <c r="AN25" s="30">
        <v>1392.25</v>
      </c>
      <c r="AO25" s="30">
        <v>442.36</v>
      </c>
      <c r="AP25" s="30">
        <v>878.34</v>
      </c>
      <c r="AQ25" s="30">
        <v>276.76</v>
      </c>
      <c r="AR25" s="30">
        <v>988.51</v>
      </c>
      <c r="AS25" s="30">
        <v>1039.07</v>
      </c>
      <c r="AT25" s="30">
        <v>1259.78</v>
      </c>
      <c r="AU25" s="30">
        <v>1642.35</v>
      </c>
      <c r="AV25" s="30">
        <v>686.72</v>
      </c>
      <c r="AW25" s="30">
        <v>965.19</v>
      </c>
      <c r="AX25" s="30">
        <v>4668.57</v>
      </c>
      <c r="AY25" s="30">
        <v>142.44</v>
      </c>
      <c r="AZ25" s="30">
        <v>1390.16</v>
      </c>
      <c r="BA25" s="30">
        <v>971.81</v>
      </c>
      <c r="BB25" s="30">
        <v>708.64</v>
      </c>
      <c r="BC25" s="30">
        <v>345.35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1.54</v>
      </c>
      <c r="BL25" s="30">
        <v>0</v>
      </c>
      <c r="BM25" s="30">
        <v>0.65</v>
      </c>
      <c r="BN25" s="30">
        <v>0.03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3.13</v>
      </c>
      <c r="BT25" s="30">
        <v>0</v>
      </c>
      <c r="BU25" s="30">
        <v>0</v>
      </c>
      <c r="BV25" s="30">
        <v>6.64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613.61</v>
      </c>
      <c r="CC25" s="29">
        <f>SUM($CC$17:$CC$24)</f>
        <v>101.82</v>
      </c>
      <c r="CD25" s="27">
        <f>$I$25/$I$51*100</f>
        <v>24.096010509181255</v>
      </c>
      <c r="CE25" s="27">
        <v>411.93</v>
      </c>
      <c r="CG25" s="27">
        <v>131.61000000000001</v>
      </c>
      <c r="CH25" s="27">
        <v>78.06</v>
      </c>
      <c r="CI25" s="27">
        <v>104.83</v>
      </c>
      <c r="CJ25" s="27">
        <v>7024.7</v>
      </c>
      <c r="CK25" s="27">
        <v>3860.95</v>
      </c>
      <c r="CL25" s="27">
        <v>5442.82</v>
      </c>
      <c r="CM25" s="27">
        <v>114.22</v>
      </c>
      <c r="CN25" s="27">
        <v>68.44</v>
      </c>
      <c r="CO25" s="27">
        <v>91.36</v>
      </c>
      <c r="CP25" s="27">
        <v>4.5</v>
      </c>
      <c r="CQ25" s="27">
        <v>2.5299999999999998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"11/1"</f>
        <v>11/1</v>
      </c>
      <c r="B27" s="24" t="s">
        <v>107</v>
      </c>
      <c r="C27" s="25" t="str">
        <f>"200"</f>
        <v>200</v>
      </c>
      <c r="D27" s="25">
        <v>5.8</v>
      </c>
      <c r="E27" s="25">
        <v>5.8</v>
      </c>
      <c r="F27" s="25">
        <v>5</v>
      </c>
      <c r="G27" s="25">
        <v>0</v>
      </c>
      <c r="H27" s="25">
        <v>9.6</v>
      </c>
      <c r="I27" s="25">
        <v>105.28</v>
      </c>
      <c r="J27" s="26">
        <v>3.4</v>
      </c>
      <c r="K27" s="26">
        <v>0</v>
      </c>
      <c r="L27" s="26">
        <v>0</v>
      </c>
      <c r="M27" s="26">
        <v>0</v>
      </c>
      <c r="N27" s="26">
        <v>9.6</v>
      </c>
      <c r="O27" s="26">
        <v>0</v>
      </c>
      <c r="P27" s="26">
        <v>0</v>
      </c>
      <c r="Q27" s="26">
        <v>0</v>
      </c>
      <c r="R27" s="26">
        <v>0</v>
      </c>
      <c r="S27" s="26">
        <v>0.2</v>
      </c>
      <c r="T27" s="26">
        <v>1.4</v>
      </c>
      <c r="U27" s="26">
        <v>100</v>
      </c>
      <c r="V27" s="26">
        <v>292</v>
      </c>
      <c r="W27" s="26">
        <v>240</v>
      </c>
      <c r="X27" s="26">
        <v>28</v>
      </c>
      <c r="Y27" s="26">
        <v>180</v>
      </c>
      <c r="Z27" s="26">
        <v>0.2</v>
      </c>
      <c r="AA27" s="26">
        <v>40</v>
      </c>
      <c r="AB27" s="26">
        <v>20</v>
      </c>
      <c r="AC27" s="26">
        <v>44</v>
      </c>
      <c r="AD27" s="26">
        <v>0</v>
      </c>
      <c r="AE27" s="26">
        <v>0.08</v>
      </c>
      <c r="AF27" s="26">
        <v>0.3</v>
      </c>
      <c r="AG27" s="26">
        <v>0.2</v>
      </c>
      <c r="AH27" s="26">
        <v>1.6</v>
      </c>
      <c r="AI27" s="26">
        <v>2.6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178</v>
      </c>
      <c r="CC27" s="25">
        <v>44.4</v>
      </c>
      <c r="CE27" s="23">
        <v>43.33</v>
      </c>
      <c r="CG27" s="23">
        <v>18</v>
      </c>
      <c r="CH27" s="23">
        <v>4</v>
      </c>
      <c r="CI27" s="23">
        <v>11</v>
      </c>
      <c r="CJ27" s="23">
        <v>1150</v>
      </c>
      <c r="CK27" s="23">
        <v>420</v>
      </c>
      <c r="CL27" s="23">
        <v>785</v>
      </c>
      <c r="CM27" s="23">
        <v>26</v>
      </c>
      <c r="CN27" s="23">
        <v>6</v>
      </c>
      <c r="CO27" s="23">
        <v>16</v>
      </c>
      <c r="CP27" s="23">
        <v>0</v>
      </c>
      <c r="CQ27" s="23">
        <v>0</v>
      </c>
      <c r="CR27" s="23">
        <v>37</v>
      </c>
    </row>
    <row r="28" spans="1:96" s="19" customFormat="1">
      <c r="A28" s="19" t="str">
        <f>"11/3"</f>
        <v>11/3</v>
      </c>
      <c r="B28" s="20" t="s">
        <v>108</v>
      </c>
      <c r="C28" s="21" t="str">
        <f>"30"</f>
        <v>30</v>
      </c>
      <c r="D28" s="21">
        <v>4.2</v>
      </c>
      <c r="E28" s="21">
        <v>0</v>
      </c>
      <c r="F28" s="21">
        <v>4.05</v>
      </c>
      <c r="G28" s="21">
        <v>0</v>
      </c>
      <c r="H28" s="21">
        <v>27.51</v>
      </c>
      <c r="I28" s="21">
        <v>161.56799999999998</v>
      </c>
      <c r="J28" s="22">
        <v>0.63</v>
      </c>
      <c r="K28" s="22">
        <v>0</v>
      </c>
      <c r="L28" s="22">
        <v>0</v>
      </c>
      <c r="M28" s="22">
        <v>0</v>
      </c>
      <c r="N28" s="22">
        <v>11.58</v>
      </c>
      <c r="O28" s="22">
        <v>15.24</v>
      </c>
      <c r="P28" s="22">
        <v>0.69</v>
      </c>
      <c r="Q28" s="22">
        <v>0</v>
      </c>
      <c r="R28" s="22">
        <v>0</v>
      </c>
      <c r="S28" s="22">
        <v>0.15</v>
      </c>
      <c r="T28" s="22">
        <v>0.3</v>
      </c>
      <c r="U28" s="22">
        <v>99</v>
      </c>
      <c r="V28" s="22">
        <v>33</v>
      </c>
      <c r="W28" s="22">
        <v>8.6999999999999993</v>
      </c>
      <c r="X28" s="22">
        <v>6</v>
      </c>
      <c r="Y28" s="22">
        <v>27</v>
      </c>
      <c r="Z28" s="22">
        <v>0.63</v>
      </c>
      <c r="AA28" s="22">
        <v>3</v>
      </c>
      <c r="AB28" s="22">
        <v>2.4</v>
      </c>
      <c r="AC28" s="22">
        <v>3.3</v>
      </c>
      <c r="AD28" s="22">
        <v>1.05</v>
      </c>
      <c r="AE28" s="22">
        <v>0.02</v>
      </c>
      <c r="AF28" s="22">
        <v>0.02</v>
      </c>
      <c r="AG28" s="22">
        <v>0.21</v>
      </c>
      <c r="AH28" s="22">
        <v>0.56999999999999995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1.35</v>
      </c>
      <c r="CC28" s="21">
        <v>5.29</v>
      </c>
      <c r="CE28" s="19">
        <v>3.4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4.41</v>
      </c>
    </row>
    <row r="29" spans="1:96" s="27" customFormat="1" ht="11.4">
      <c r="B29" s="28" t="s">
        <v>109</v>
      </c>
      <c r="C29" s="29"/>
      <c r="D29" s="29">
        <v>10</v>
      </c>
      <c r="E29" s="29">
        <v>5.8</v>
      </c>
      <c r="F29" s="29">
        <v>9.0500000000000007</v>
      </c>
      <c r="G29" s="29">
        <v>0</v>
      </c>
      <c r="H29" s="29">
        <v>37.11</v>
      </c>
      <c r="I29" s="29">
        <v>266.85000000000002</v>
      </c>
      <c r="J29" s="30">
        <v>4.03</v>
      </c>
      <c r="K29" s="30">
        <v>0</v>
      </c>
      <c r="L29" s="30">
        <v>0</v>
      </c>
      <c r="M29" s="30">
        <v>0</v>
      </c>
      <c r="N29" s="30">
        <v>21.18</v>
      </c>
      <c r="O29" s="30">
        <v>15.24</v>
      </c>
      <c r="P29" s="30">
        <v>0.69</v>
      </c>
      <c r="Q29" s="30">
        <v>0</v>
      </c>
      <c r="R29" s="30">
        <v>0</v>
      </c>
      <c r="S29" s="30">
        <v>0.35</v>
      </c>
      <c r="T29" s="30">
        <v>1.7</v>
      </c>
      <c r="U29" s="30">
        <v>199</v>
      </c>
      <c r="V29" s="30">
        <v>325</v>
      </c>
      <c r="W29" s="30">
        <v>248.7</v>
      </c>
      <c r="X29" s="30">
        <v>34</v>
      </c>
      <c r="Y29" s="30">
        <v>207</v>
      </c>
      <c r="Z29" s="30">
        <v>0.83</v>
      </c>
      <c r="AA29" s="30">
        <v>43</v>
      </c>
      <c r="AB29" s="30">
        <v>22.4</v>
      </c>
      <c r="AC29" s="30">
        <v>47.3</v>
      </c>
      <c r="AD29" s="30">
        <v>1.05</v>
      </c>
      <c r="AE29" s="30">
        <v>0.1</v>
      </c>
      <c r="AF29" s="30">
        <v>0.32</v>
      </c>
      <c r="AG29" s="30">
        <v>0.41</v>
      </c>
      <c r="AH29" s="30">
        <v>2.17</v>
      </c>
      <c r="AI29" s="30">
        <v>2.6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179.35</v>
      </c>
      <c r="CC29" s="29">
        <f>SUM($CC$26:$CC$28)</f>
        <v>49.69</v>
      </c>
      <c r="CD29" s="27">
        <f>$I$29/$I$51*100</f>
        <v>7.620584287631722</v>
      </c>
      <c r="CE29" s="27">
        <v>46.73</v>
      </c>
      <c r="CG29" s="27">
        <v>18</v>
      </c>
      <c r="CH29" s="27">
        <v>4</v>
      </c>
      <c r="CI29" s="27">
        <v>11</v>
      </c>
      <c r="CJ29" s="27">
        <v>1150</v>
      </c>
      <c r="CK29" s="27">
        <v>420</v>
      </c>
      <c r="CL29" s="27">
        <v>785</v>
      </c>
      <c r="CM29" s="27">
        <v>26</v>
      </c>
      <c r="CN29" s="27">
        <v>6</v>
      </c>
      <c r="CO29" s="27">
        <v>16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92</v>
      </c>
      <c r="C32" s="25" t="str">
        <f>"250"</f>
        <v>250</v>
      </c>
      <c r="D32" s="25">
        <v>7.98</v>
      </c>
      <c r="E32" s="25">
        <v>2.95</v>
      </c>
      <c r="F32" s="25">
        <v>9.26</v>
      </c>
      <c r="G32" s="25">
        <v>2.79</v>
      </c>
      <c r="H32" s="25">
        <v>36.450000000000003</v>
      </c>
      <c r="I32" s="25">
        <v>257.00709749999999</v>
      </c>
      <c r="J32" s="26">
        <v>5.57</v>
      </c>
      <c r="K32" s="26">
        <v>0.14000000000000001</v>
      </c>
      <c r="L32" s="26">
        <v>0</v>
      </c>
      <c r="M32" s="26">
        <v>0</v>
      </c>
      <c r="N32" s="26">
        <v>9.3800000000000008</v>
      </c>
      <c r="O32" s="26">
        <v>24.61</v>
      </c>
      <c r="P32" s="26">
        <v>2.46</v>
      </c>
      <c r="Q32" s="26">
        <v>0</v>
      </c>
      <c r="R32" s="26">
        <v>0</v>
      </c>
      <c r="S32" s="26">
        <v>0.1</v>
      </c>
      <c r="T32" s="26">
        <v>2.56</v>
      </c>
      <c r="U32" s="26">
        <v>447.09</v>
      </c>
      <c r="V32" s="26">
        <v>261.02</v>
      </c>
      <c r="W32" s="26">
        <v>130.88</v>
      </c>
      <c r="X32" s="26">
        <v>62.87</v>
      </c>
      <c r="Y32" s="26">
        <v>209</v>
      </c>
      <c r="Z32" s="26">
        <v>1.55</v>
      </c>
      <c r="AA32" s="26">
        <v>27</v>
      </c>
      <c r="AB32" s="26">
        <v>23</v>
      </c>
      <c r="AC32" s="26">
        <v>50.13</v>
      </c>
      <c r="AD32" s="26">
        <v>0.78</v>
      </c>
      <c r="AE32" s="26">
        <v>0.18</v>
      </c>
      <c r="AF32" s="26">
        <v>0.16</v>
      </c>
      <c r="AG32" s="26">
        <v>0.45</v>
      </c>
      <c r="AH32" s="26">
        <v>2.88</v>
      </c>
      <c r="AI32" s="26">
        <v>0.52</v>
      </c>
      <c r="AJ32" s="26">
        <v>0</v>
      </c>
      <c r="AK32" s="26">
        <v>392.57</v>
      </c>
      <c r="AL32" s="26">
        <v>322.10000000000002</v>
      </c>
      <c r="AM32" s="26">
        <v>532.51</v>
      </c>
      <c r="AN32" s="26">
        <v>388.98</v>
      </c>
      <c r="AO32" s="26">
        <v>122.16</v>
      </c>
      <c r="AP32" s="26">
        <v>285.7</v>
      </c>
      <c r="AQ32" s="26">
        <v>125.43</v>
      </c>
      <c r="AR32" s="26">
        <v>366.86</v>
      </c>
      <c r="AS32" s="26">
        <v>207.69</v>
      </c>
      <c r="AT32" s="26">
        <v>312.86</v>
      </c>
      <c r="AU32" s="26">
        <v>390.82</v>
      </c>
      <c r="AV32" s="26">
        <v>105.27</v>
      </c>
      <c r="AW32" s="26">
        <v>432.45</v>
      </c>
      <c r="AX32" s="26">
        <v>832.35</v>
      </c>
      <c r="AY32" s="26">
        <v>0</v>
      </c>
      <c r="AZ32" s="26">
        <v>273.95999999999998</v>
      </c>
      <c r="BA32" s="26">
        <v>220.59</v>
      </c>
      <c r="BB32" s="26">
        <v>362.82</v>
      </c>
      <c r="BC32" s="26">
        <v>144.31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1.73</v>
      </c>
      <c r="BL32" s="26">
        <v>0</v>
      </c>
      <c r="BM32" s="26">
        <v>0.4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1.84</v>
      </c>
      <c r="BT32" s="26">
        <v>0</v>
      </c>
      <c r="BU32" s="26">
        <v>0</v>
      </c>
      <c r="BV32" s="26">
        <v>1.08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220.37</v>
      </c>
      <c r="CC32" s="25">
        <v>27.69</v>
      </c>
      <c r="CE32" s="23">
        <v>30.83</v>
      </c>
      <c r="CG32" s="23">
        <v>49.89</v>
      </c>
      <c r="CH32" s="23">
        <v>22.16</v>
      </c>
      <c r="CI32" s="23">
        <v>36.020000000000003</v>
      </c>
      <c r="CJ32" s="23">
        <v>2196.0700000000002</v>
      </c>
      <c r="CK32" s="23">
        <v>996.15</v>
      </c>
      <c r="CL32" s="23">
        <v>1596.11</v>
      </c>
      <c r="CM32" s="23">
        <v>43.18</v>
      </c>
      <c r="CN32" s="23">
        <v>22.43</v>
      </c>
      <c r="CO32" s="23">
        <v>32.81</v>
      </c>
      <c r="CP32" s="23">
        <v>5</v>
      </c>
      <c r="CQ32" s="23">
        <v>1</v>
      </c>
      <c r="CR32" s="23">
        <v>16.78</v>
      </c>
    </row>
    <row r="33" spans="1:96" s="23" customFormat="1">
      <c r="A33" s="23" t="str">
        <f>"800/1"</f>
        <v>800/1</v>
      </c>
      <c r="B33" s="24" t="s">
        <v>93</v>
      </c>
      <c r="C33" s="25" t="str">
        <f>"45"</f>
        <v>45</v>
      </c>
      <c r="D33" s="25">
        <v>3.62</v>
      </c>
      <c r="E33" s="25">
        <v>0</v>
      </c>
      <c r="F33" s="25">
        <v>1.32</v>
      </c>
      <c r="G33" s="25">
        <v>1.5</v>
      </c>
      <c r="H33" s="25">
        <v>24.25</v>
      </c>
      <c r="I33" s="25">
        <v>122.72909999999999</v>
      </c>
      <c r="J33" s="26">
        <v>0.25</v>
      </c>
      <c r="K33" s="26">
        <v>0</v>
      </c>
      <c r="L33" s="26">
        <v>0</v>
      </c>
      <c r="M33" s="26">
        <v>0</v>
      </c>
      <c r="N33" s="26">
        <v>1.5</v>
      </c>
      <c r="O33" s="26">
        <v>21.29</v>
      </c>
      <c r="P33" s="26">
        <v>1.46</v>
      </c>
      <c r="Q33" s="26">
        <v>0</v>
      </c>
      <c r="R33" s="26">
        <v>0</v>
      </c>
      <c r="S33" s="26">
        <v>0.15</v>
      </c>
      <c r="T33" s="26">
        <v>0.8</v>
      </c>
      <c r="U33" s="26">
        <v>214.5</v>
      </c>
      <c r="V33" s="26">
        <v>57.64</v>
      </c>
      <c r="W33" s="26">
        <v>9.68</v>
      </c>
      <c r="X33" s="26">
        <v>14.36</v>
      </c>
      <c r="Y33" s="26">
        <v>36.979999999999997</v>
      </c>
      <c r="Z33" s="26">
        <v>0.87</v>
      </c>
      <c r="AA33" s="26">
        <v>0</v>
      </c>
      <c r="AB33" s="26">
        <v>0</v>
      </c>
      <c r="AC33" s="26">
        <v>0</v>
      </c>
      <c r="AD33" s="26">
        <v>0.85</v>
      </c>
      <c r="AE33" s="26">
        <v>0.06</v>
      </c>
      <c r="AF33" s="26">
        <v>0.02</v>
      </c>
      <c r="AG33" s="26">
        <v>0.64</v>
      </c>
      <c r="AH33" s="26">
        <v>1.5</v>
      </c>
      <c r="AI33" s="26">
        <v>0</v>
      </c>
      <c r="AJ33" s="26">
        <v>0</v>
      </c>
      <c r="AK33" s="26">
        <v>174.84</v>
      </c>
      <c r="AL33" s="26">
        <v>181.42</v>
      </c>
      <c r="AM33" s="26">
        <v>277.77</v>
      </c>
      <c r="AN33" s="26">
        <v>93.53</v>
      </c>
      <c r="AO33" s="26">
        <v>54.99</v>
      </c>
      <c r="AP33" s="26">
        <v>109.98</v>
      </c>
      <c r="AQ33" s="26">
        <v>41.36</v>
      </c>
      <c r="AR33" s="26">
        <v>197.4</v>
      </c>
      <c r="AS33" s="26">
        <v>122.67</v>
      </c>
      <c r="AT33" s="26">
        <v>170.61</v>
      </c>
      <c r="AU33" s="26">
        <v>141.47</v>
      </c>
      <c r="AV33" s="26">
        <v>75.67</v>
      </c>
      <c r="AW33" s="26">
        <v>131.6</v>
      </c>
      <c r="AX33" s="26">
        <v>1092.75</v>
      </c>
      <c r="AY33" s="26">
        <v>0</v>
      </c>
      <c r="AZ33" s="26">
        <v>355.79</v>
      </c>
      <c r="BA33" s="26">
        <v>155.57</v>
      </c>
      <c r="BB33" s="26">
        <v>104.34</v>
      </c>
      <c r="BC33" s="26">
        <v>81.31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0.01</v>
      </c>
      <c r="BJ33" s="26">
        <v>0</v>
      </c>
      <c r="BK33" s="26">
        <v>0.15</v>
      </c>
      <c r="BL33" s="26">
        <v>0</v>
      </c>
      <c r="BM33" s="26">
        <v>7.0000000000000007E-2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17.05</v>
      </c>
      <c r="CC33" s="25">
        <v>16.5</v>
      </c>
      <c r="CE33" s="23">
        <v>0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10</v>
      </c>
    </row>
    <row r="34" spans="1:96" s="23" customFormat="1">
      <c r="A34" s="23" t="str">
        <f>"1/12"</f>
        <v>1/12</v>
      </c>
      <c r="B34" s="24" t="s">
        <v>94</v>
      </c>
      <c r="C34" s="25" t="str">
        <f>"20"</f>
        <v>20</v>
      </c>
      <c r="D34" s="25">
        <v>1.44</v>
      </c>
      <c r="E34" s="25">
        <v>1.44</v>
      </c>
      <c r="F34" s="25">
        <v>1.7</v>
      </c>
      <c r="G34" s="25">
        <v>0</v>
      </c>
      <c r="H34" s="25">
        <v>11.1</v>
      </c>
      <c r="I34" s="25">
        <v>63.48</v>
      </c>
      <c r="J34" s="26">
        <v>1.04</v>
      </c>
      <c r="K34" s="26">
        <v>0</v>
      </c>
      <c r="L34" s="26">
        <v>0</v>
      </c>
      <c r="M34" s="26">
        <v>0</v>
      </c>
      <c r="N34" s="26">
        <v>11.1</v>
      </c>
      <c r="O34" s="26">
        <v>0</v>
      </c>
      <c r="P34" s="26">
        <v>0</v>
      </c>
      <c r="Q34" s="26">
        <v>0</v>
      </c>
      <c r="R34" s="26">
        <v>0</v>
      </c>
      <c r="S34" s="26">
        <v>0.08</v>
      </c>
      <c r="T34" s="26">
        <v>0.36</v>
      </c>
      <c r="U34" s="26">
        <v>26</v>
      </c>
      <c r="V34" s="26">
        <v>73</v>
      </c>
      <c r="W34" s="26">
        <v>61.4</v>
      </c>
      <c r="X34" s="26">
        <v>6.8</v>
      </c>
      <c r="Y34" s="26">
        <v>43.8</v>
      </c>
      <c r="Z34" s="26">
        <v>0.04</v>
      </c>
      <c r="AA34" s="26">
        <v>8.4</v>
      </c>
      <c r="AB34" s="26">
        <v>6</v>
      </c>
      <c r="AC34" s="26">
        <v>9.4</v>
      </c>
      <c r="AD34" s="26">
        <v>0.04</v>
      </c>
      <c r="AE34" s="26">
        <v>0.01</v>
      </c>
      <c r="AF34" s="26">
        <v>0.08</v>
      </c>
      <c r="AG34" s="26">
        <v>0.04</v>
      </c>
      <c r="AH34" s="26">
        <v>0.36</v>
      </c>
      <c r="AI34" s="26">
        <v>0.2</v>
      </c>
      <c r="AJ34" s="26">
        <v>0</v>
      </c>
      <c r="AK34" s="26">
        <v>90.6</v>
      </c>
      <c r="AL34" s="26">
        <v>83.6</v>
      </c>
      <c r="AM34" s="26">
        <v>107.6</v>
      </c>
      <c r="AN34" s="26">
        <v>108</v>
      </c>
      <c r="AO34" s="26">
        <v>33</v>
      </c>
      <c r="AP34" s="26">
        <v>60.8</v>
      </c>
      <c r="AQ34" s="26">
        <v>19</v>
      </c>
      <c r="AR34" s="26">
        <v>64</v>
      </c>
      <c r="AS34" s="26">
        <v>47.2</v>
      </c>
      <c r="AT34" s="26">
        <v>48</v>
      </c>
      <c r="AU34" s="26">
        <v>106</v>
      </c>
      <c r="AV34" s="26">
        <v>34</v>
      </c>
      <c r="AW34" s="26">
        <v>28</v>
      </c>
      <c r="AX34" s="26">
        <v>318.2</v>
      </c>
      <c r="AY34" s="26">
        <v>0</v>
      </c>
      <c r="AZ34" s="26">
        <v>156</v>
      </c>
      <c r="BA34" s="26">
        <v>83.6</v>
      </c>
      <c r="BB34" s="26">
        <v>67.599999999999994</v>
      </c>
      <c r="BC34" s="26">
        <v>13.8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0.49</v>
      </c>
      <c r="BT34" s="26">
        <v>0</v>
      </c>
      <c r="BU34" s="26">
        <v>0</v>
      </c>
      <c r="BV34" s="26">
        <v>0.04</v>
      </c>
      <c r="BW34" s="26">
        <v>0.01</v>
      </c>
      <c r="BX34" s="26">
        <v>0.02</v>
      </c>
      <c r="BY34" s="26">
        <v>0</v>
      </c>
      <c r="BZ34" s="26">
        <v>0</v>
      </c>
      <c r="CA34" s="26">
        <v>0</v>
      </c>
      <c r="CB34" s="26">
        <v>5.32</v>
      </c>
      <c r="CC34" s="25">
        <v>6.16</v>
      </c>
      <c r="CE34" s="23">
        <v>9.4</v>
      </c>
      <c r="CG34" s="23">
        <v>0.7</v>
      </c>
      <c r="CH34" s="23">
        <v>0.7</v>
      </c>
      <c r="CI34" s="23">
        <v>0.7</v>
      </c>
      <c r="CJ34" s="23">
        <v>346</v>
      </c>
      <c r="CK34" s="23">
        <v>83</v>
      </c>
      <c r="CL34" s="23">
        <v>214.5</v>
      </c>
      <c r="CM34" s="23">
        <v>0.3</v>
      </c>
      <c r="CN34" s="23">
        <v>0.3</v>
      </c>
      <c r="CO34" s="23">
        <v>0.3</v>
      </c>
      <c r="CP34" s="23">
        <v>0</v>
      </c>
      <c r="CQ34" s="23">
        <v>0</v>
      </c>
      <c r="CR34" s="23">
        <v>5.13</v>
      </c>
    </row>
    <row r="35" spans="1:96" s="23" customFormat="1">
      <c r="A35" s="23" t="str">
        <f>"2"</f>
        <v>2</v>
      </c>
      <c r="B35" s="24" t="s">
        <v>95</v>
      </c>
      <c r="C35" s="25" t="str">
        <f>"35"</f>
        <v>35</v>
      </c>
      <c r="D35" s="25">
        <v>2.31</v>
      </c>
      <c r="E35" s="25">
        <v>0</v>
      </c>
      <c r="F35" s="25">
        <v>0.23</v>
      </c>
      <c r="G35" s="25">
        <v>0.23</v>
      </c>
      <c r="H35" s="25">
        <v>16.420000000000002</v>
      </c>
      <c r="I35" s="25">
        <v>78.365349999999992</v>
      </c>
      <c r="J35" s="26">
        <v>0</v>
      </c>
      <c r="K35" s="26">
        <v>0</v>
      </c>
      <c r="L35" s="26">
        <v>0</v>
      </c>
      <c r="M35" s="26">
        <v>0</v>
      </c>
      <c r="N35" s="26">
        <v>0.39</v>
      </c>
      <c r="O35" s="26">
        <v>15.96</v>
      </c>
      <c r="P35" s="26">
        <v>7.0000000000000007E-2</v>
      </c>
      <c r="Q35" s="26">
        <v>0</v>
      </c>
      <c r="R35" s="26">
        <v>0</v>
      </c>
      <c r="S35" s="26">
        <v>0</v>
      </c>
      <c r="T35" s="26">
        <v>0.63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111.75</v>
      </c>
      <c r="AL35" s="26">
        <v>116.32</v>
      </c>
      <c r="AM35" s="26">
        <v>178.13</v>
      </c>
      <c r="AN35" s="26">
        <v>59.07</v>
      </c>
      <c r="AO35" s="26">
        <v>35.020000000000003</v>
      </c>
      <c r="AP35" s="26">
        <v>70.040000000000006</v>
      </c>
      <c r="AQ35" s="26">
        <v>26.49</v>
      </c>
      <c r="AR35" s="26">
        <v>126.67</v>
      </c>
      <c r="AS35" s="26">
        <v>78.56</v>
      </c>
      <c r="AT35" s="26">
        <v>109.62</v>
      </c>
      <c r="AU35" s="26">
        <v>90.44</v>
      </c>
      <c r="AV35" s="26">
        <v>47.5</v>
      </c>
      <c r="AW35" s="26">
        <v>84.04</v>
      </c>
      <c r="AX35" s="26">
        <v>702.79</v>
      </c>
      <c r="AY35" s="26">
        <v>0</v>
      </c>
      <c r="AZ35" s="26">
        <v>228.98</v>
      </c>
      <c r="BA35" s="26">
        <v>99.57</v>
      </c>
      <c r="BB35" s="26">
        <v>66.08</v>
      </c>
      <c r="BC35" s="26">
        <v>52.37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13.69</v>
      </c>
      <c r="CC35" s="25">
        <v>2.52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2.1</v>
      </c>
    </row>
    <row r="36" spans="1:96" s="19" customFormat="1">
      <c r="A36" s="19" t="str">
        <f>"27/10"</f>
        <v>27/10</v>
      </c>
      <c r="B36" s="20" t="s">
        <v>96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1.1499999999999999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</v>
      </c>
    </row>
    <row r="37" spans="1:96" s="27" customFormat="1" ht="11.4">
      <c r="B37" s="28" t="s">
        <v>111</v>
      </c>
      <c r="C37" s="29"/>
      <c r="D37" s="29">
        <v>15.45</v>
      </c>
      <c r="E37" s="29">
        <v>4.3899999999999997</v>
      </c>
      <c r="F37" s="29">
        <v>12.53</v>
      </c>
      <c r="G37" s="29">
        <v>4.54</v>
      </c>
      <c r="H37" s="29">
        <v>94.16</v>
      </c>
      <c r="I37" s="29">
        <v>544.67999999999995</v>
      </c>
      <c r="J37" s="30">
        <v>6.86</v>
      </c>
      <c r="K37" s="30">
        <v>0.14000000000000001</v>
      </c>
      <c r="L37" s="30">
        <v>0</v>
      </c>
      <c r="M37" s="30">
        <v>0</v>
      </c>
      <c r="N37" s="30">
        <v>28.26</v>
      </c>
      <c r="O37" s="30">
        <v>61.86</v>
      </c>
      <c r="P37" s="30">
        <v>4.04</v>
      </c>
      <c r="Q37" s="30">
        <v>0</v>
      </c>
      <c r="R37" s="30">
        <v>0</v>
      </c>
      <c r="S37" s="30">
        <v>0.33</v>
      </c>
      <c r="T37" s="30">
        <v>4.38</v>
      </c>
      <c r="U37" s="30">
        <v>687.65</v>
      </c>
      <c r="V37" s="30">
        <v>391.84</v>
      </c>
      <c r="W37" s="30">
        <v>202.14</v>
      </c>
      <c r="X37" s="30">
        <v>84.03</v>
      </c>
      <c r="Y37" s="30">
        <v>289.77</v>
      </c>
      <c r="Z37" s="30">
        <v>2.4700000000000002</v>
      </c>
      <c r="AA37" s="30">
        <v>35.4</v>
      </c>
      <c r="AB37" s="30">
        <v>29</v>
      </c>
      <c r="AC37" s="30">
        <v>59.53</v>
      </c>
      <c r="AD37" s="30">
        <v>1.67</v>
      </c>
      <c r="AE37" s="30">
        <v>0.24</v>
      </c>
      <c r="AF37" s="30">
        <v>0.26</v>
      </c>
      <c r="AG37" s="30">
        <v>1.1299999999999999</v>
      </c>
      <c r="AH37" s="30">
        <v>4.74</v>
      </c>
      <c r="AI37" s="30">
        <v>0.72</v>
      </c>
      <c r="AJ37" s="30">
        <v>0</v>
      </c>
      <c r="AK37" s="30">
        <v>769.76</v>
      </c>
      <c r="AL37" s="30">
        <v>703.44</v>
      </c>
      <c r="AM37" s="30">
        <v>1096.01</v>
      </c>
      <c r="AN37" s="30">
        <v>649.59</v>
      </c>
      <c r="AO37" s="30">
        <v>245.17</v>
      </c>
      <c r="AP37" s="30">
        <v>526.52</v>
      </c>
      <c r="AQ37" s="30">
        <v>212.28</v>
      </c>
      <c r="AR37" s="30">
        <v>754.93</v>
      </c>
      <c r="AS37" s="30">
        <v>456.12</v>
      </c>
      <c r="AT37" s="30">
        <v>641.09</v>
      </c>
      <c r="AU37" s="30">
        <v>728.72</v>
      </c>
      <c r="AV37" s="30">
        <v>262.44</v>
      </c>
      <c r="AW37" s="30">
        <v>676.09</v>
      </c>
      <c r="AX37" s="30">
        <v>2946.08</v>
      </c>
      <c r="AY37" s="30">
        <v>0</v>
      </c>
      <c r="AZ37" s="30">
        <v>1014.74</v>
      </c>
      <c r="BA37" s="30">
        <v>559.34</v>
      </c>
      <c r="BB37" s="30">
        <v>600.83000000000004</v>
      </c>
      <c r="BC37" s="30">
        <v>291.8</v>
      </c>
      <c r="BD37" s="30">
        <v>0.15</v>
      </c>
      <c r="BE37" s="30">
        <v>7.0000000000000007E-2</v>
      </c>
      <c r="BF37" s="30">
        <v>0.04</v>
      </c>
      <c r="BG37" s="30">
        <v>0.08</v>
      </c>
      <c r="BH37" s="30">
        <v>0.1</v>
      </c>
      <c r="BI37" s="30">
        <v>0.45</v>
      </c>
      <c r="BJ37" s="30">
        <v>0</v>
      </c>
      <c r="BK37" s="30">
        <v>1.91</v>
      </c>
      <c r="BL37" s="30">
        <v>0</v>
      </c>
      <c r="BM37" s="30">
        <v>0.47</v>
      </c>
      <c r="BN37" s="30">
        <v>0</v>
      </c>
      <c r="BO37" s="30">
        <v>0</v>
      </c>
      <c r="BP37" s="30">
        <v>0</v>
      </c>
      <c r="BQ37" s="30">
        <v>0.08</v>
      </c>
      <c r="BR37" s="30">
        <v>0.13</v>
      </c>
      <c r="BS37" s="30">
        <v>2.87</v>
      </c>
      <c r="BT37" s="30">
        <v>0</v>
      </c>
      <c r="BU37" s="30">
        <v>0</v>
      </c>
      <c r="BV37" s="30">
        <v>1.66</v>
      </c>
      <c r="BW37" s="30">
        <v>0.05</v>
      </c>
      <c r="BX37" s="30">
        <v>0.02</v>
      </c>
      <c r="BY37" s="30">
        <v>0</v>
      </c>
      <c r="BZ37" s="30">
        <v>0</v>
      </c>
      <c r="CA37" s="30">
        <v>0</v>
      </c>
      <c r="CB37" s="30">
        <v>456.47</v>
      </c>
      <c r="CC37" s="29">
        <f>SUM($CC$31:$CC$36)</f>
        <v>54.019999999999996</v>
      </c>
      <c r="CD37" s="27">
        <f>$I$37/$I$51*100</f>
        <v>15.554730559442556</v>
      </c>
      <c r="CE37" s="27">
        <v>40.229999999999997</v>
      </c>
      <c r="CG37" s="27">
        <v>51.19</v>
      </c>
      <c r="CH37" s="27">
        <v>23.46</v>
      </c>
      <c r="CI37" s="27">
        <v>37.32</v>
      </c>
      <c r="CJ37" s="27">
        <v>4354.22</v>
      </c>
      <c r="CK37" s="27">
        <v>1778.79</v>
      </c>
      <c r="CL37" s="27">
        <v>3066.5</v>
      </c>
      <c r="CM37" s="27">
        <v>64.040000000000006</v>
      </c>
      <c r="CN37" s="27">
        <v>40.590000000000003</v>
      </c>
      <c r="CO37" s="27">
        <v>52.31</v>
      </c>
      <c r="CP37" s="27">
        <v>11</v>
      </c>
      <c r="CQ37" s="27">
        <v>1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99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17.27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10.47</v>
      </c>
    </row>
    <row r="40" spans="1:96" s="23" customFormat="1">
      <c r="A40" s="23" t="str">
        <f>"11/2"</f>
        <v>11/2</v>
      </c>
      <c r="B40" s="24" t="s">
        <v>100</v>
      </c>
      <c r="C40" s="25" t="str">
        <f>"260"</f>
        <v>260</v>
      </c>
      <c r="D40" s="25">
        <v>2.56</v>
      </c>
      <c r="E40" s="25">
        <v>0</v>
      </c>
      <c r="F40" s="25">
        <v>5.64</v>
      </c>
      <c r="G40" s="25">
        <v>5.63</v>
      </c>
      <c r="H40" s="25">
        <v>19.52</v>
      </c>
      <c r="I40" s="25">
        <v>136.41890600000002</v>
      </c>
      <c r="J40" s="26">
        <v>1.21</v>
      </c>
      <c r="K40" s="26">
        <v>3.38</v>
      </c>
      <c r="L40" s="26">
        <v>0</v>
      </c>
      <c r="M40" s="26">
        <v>0</v>
      </c>
      <c r="N40" s="26">
        <v>3.46</v>
      </c>
      <c r="O40" s="26">
        <v>13.81</v>
      </c>
      <c r="P40" s="26">
        <v>2.2400000000000002</v>
      </c>
      <c r="Q40" s="26">
        <v>0</v>
      </c>
      <c r="R40" s="26">
        <v>0</v>
      </c>
      <c r="S40" s="26">
        <v>0.38</v>
      </c>
      <c r="T40" s="26">
        <v>2.89</v>
      </c>
      <c r="U40" s="26">
        <v>586.29999999999995</v>
      </c>
      <c r="V40" s="26">
        <v>473.97</v>
      </c>
      <c r="W40" s="26">
        <v>27.12</v>
      </c>
      <c r="X40" s="26">
        <v>26.98</v>
      </c>
      <c r="Y40" s="26">
        <v>76.09</v>
      </c>
      <c r="Z40" s="26">
        <v>1.01</v>
      </c>
      <c r="AA40" s="26">
        <v>3.12</v>
      </c>
      <c r="AB40" s="26">
        <v>1515.49</v>
      </c>
      <c r="AC40" s="26">
        <v>320.68</v>
      </c>
      <c r="AD40" s="26">
        <v>2.5499999999999998</v>
      </c>
      <c r="AE40" s="26">
        <v>0.09</v>
      </c>
      <c r="AF40" s="26">
        <v>0.06</v>
      </c>
      <c r="AG40" s="26">
        <v>1.06</v>
      </c>
      <c r="AH40" s="26">
        <v>1.91</v>
      </c>
      <c r="AI40" s="26">
        <v>7.5</v>
      </c>
      <c r="AJ40" s="26">
        <v>0</v>
      </c>
      <c r="AK40" s="26">
        <v>97.28</v>
      </c>
      <c r="AL40" s="26">
        <v>91.9</v>
      </c>
      <c r="AM40" s="26">
        <v>152.46</v>
      </c>
      <c r="AN40" s="26">
        <v>149.78</v>
      </c>
      <c r="AO40" s="26">
        <v>40.57</v>
      </c>
      <c r="AP40" s="26">
        <v>89.36</v>
      </c>
      <c r="AQ40" s="26">
        <v>32.61</v>
      </c>
      <c r="AR40" s="26">
        <v>98.84</v>
      </c>
      <c r="AS40" s="26">
        <v>121.57</v>
      </c>
      <c r="AT40" s="26">
        <v>189.97</v>
      </c>
      <c r="AU40" s="26">
        <v>193.04</v>
      </c>
      <c r="AV40" s="26">
        <v>54.77</v>
      </c>
      <c r="AW40" s="26">
        <v>96.69</v>
      </c>
      <c r="AX40" s="26">
        <v>514.15</v>
      </c>
      <c r="AY40" s="26">
        <v>0</v>
      </c>
      <c r="AZ40" s="26">
        <v>115.31</v>
      </c>
      <c r="BA40" s="26">
        <v>87.79</v>
      </c>
      <c r="BB40" s="26">
        <v>69.56</v>
      </c>
      <c r="BC40" s="26">
        <v>34.07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0.35</v>
      </c>
      <c r="BL40" s="26">
        <v>0</v>
      </c>
      <c r="BM40" s="26">
        <v>0.2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1.2</v>
      </c>
      <c r="BT40" s="26">
        <v>0</v>
      </c>
      <c r="BU40" s="26">
        <v>0</v>
      </c>
      <c r="BV40" s="26">
        <v>3.16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302.57</v>
      </c>
      <c r="CC40" s="25">
        <v>27.03</v>
      </c>
      <c r="CE40" s="23">
        <v>255.7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1.04</v>
      </c>
      <c r="CR40" s="23">
        <v>16.38</v>
      </c>
    </row>
    <row r="41" spans="1:96" s="23" customFormat="1">
      <c r="A41" s="23" t="str">
        <f>"46/3"</f>
        <v>46/3</v>
      </c>
      <c r="B41" s="24" t="s">
        <v>101</v>
      </c>
      <c r="C41" s="25" t="str">
        <f>"180"</f>
        <v>180</v>
      </c>
      <c r="D41" s="25">
        <v>6.36</v>
      </c>
      <c r="E41" s="25">
        <v>0.04</v>
      </c>
      <c r="F41" s="25">
        <v>3.57</v>
      </c>
      <c r="G41" s="25">
        <v>0.8</v>
      </c>
      <c r="H41" s="25">
        <v>40.93</v>
      </c>
      <c r="I41" s="25">
        <v>220.7282094</v>
      </c>
      <c r="J41" s="26">
        <v>2.2400000000000002</v>
      </c>
      <c r="K41" s="26">
        <v>0.1</v>
      </c>
      <c r="L41" s="26">
        <v>0</v>
      </c>
      <c r="M41" s="26">
        <v>0</v>
      </c>
      <c r="N41" s="26">
        <v>1.17</v>
      </c>
      <c r="O41" s="26">
        <v>37.700000000000003</v>
      </c>
      <c r="P41" s="26">
        <v>2.06</v>
      </c>
      <c r="Q41" s="26">
        <v>0</v>
      </c>
      <c r="R41" s="26">
        <v>0</v>
      </c>
      <c r="S41" s="26">
        <v>0</v>
      </c>
      <c r="T41" s="26">
        <v>1.54</v>
      </c>
      <c r="U41" s="26">
        <v>455.42</v>
      </c>
      <c r="V41" s="26">
        <v>67.52</v>
      </c>
      <c r="W41" s="26">
        <v>14.97</v>
      </c>
      <c r="X41" s="26">
        <v>8.74</v>
      </c>
      <c r="Y41" s="26">
        <v>48.26</v>
      </c>
      <c r="Z41" s="26">
        <v>0.89</v>
      </c>
      <c r="AA41" s="26">
        <v>10.8</v>
      </c>
      <c r="AB41" s="26">
        <v>10.8</v>
      </c>
      <c r="AC41" s="26">
        <v>20.25</v>
      </c>
      <c r="AD41" s="26">
        <v>0.96</v>
      </c>
      <c r="AE41" s="26">
        <v>0.08</v>
      </c>
      <c r="AF41" s="26">
        <v>0.02</v>
      </c>
      <c r="AG41" s="26">
        <v>0.59</v>
      </c>
      <c r="AH41" s="26">
        <v>1.78</v>
      </c>
      <c r="AI41" s="26">
        <v>0</v>
      </c>
      <c r="AJ41" s="26">
        <v>0</v>
      </c>
      <c r="AK41" s="26">
        <v>275.61</v>
      </c>
      <c r="AL41" s="26">
        <v>251.98</v>
      </c>
      <c r="AM41" s="26">
        <v>472.07</v>
      </c>
      <c r="AN41" s="26">
        <v>147.44999999999999</v>
      </c>
      <c r="AO41" s="26">
        <v>89.89</v>
      </c>
      <c r="AP41" s="26">
        <v>182.63</v>
      </c>
      <c r="AQ41" s="26">
        <v>59.92</v>
      </c>
      <c r="AR41" s="26">
        <v>292.87</v>
      </c>
      <c r="AS41" s="26">
        <v>193.67</v>
      </c>
      <c r="AT41" s="26">
        <v>233.51</v>
      </c>
      <c r="AU41" s="26">
        <v>200.31</v>
      </c>
      <c r="AV41" s="26">
        <v>117.69</v>
      </c>
      <c r="AW41" s="26">
        <v>204.66</v>
      </c>
      <c r="AX41" s="26">
        <v>1797.43</v>
      </c>
      <c r="AY41" s="26">
        <v>0</v>
      </c>
      <c r="AZ41" s="26">
        <v>566.38</v>
      </c>
      <c r="BA41" s="26">
        <v>293.38</v>
      </c>
      <c r="BB41" s="26">
        <v>147.32</v>
      </c>
      <c r="BC41" s="26">
        <v>116.63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0.31</v>
      </c>
      <c r="BJ41" s="26">
        <v>0</v>
      </c>
      <c r="BK41" s="26">
        <v>0.97</v>
      </c>
      <c r="BL41" s="26">
        <v>0</v>
      </c>
      <c r="BM41" s="26">
        <v>0.28000000000000003</v>
      </c>
      <c r="BN41" s="26">
        <v>0</v>
      </c>
      <c r="BO41" s="26">
        <v>0</v>
      </c>
      <c r="BP41" s="26">
        <v>0</v>
      </c>
      <c r="BQ41" s="26">
        <v>0.06</v>
      </c>
      <c r="BR41" s="26">
        <v>0.1</v>
      </c>
      <c r="BS41" s="26">
        <v>0.72</v>
      </c>
      <c r="BT41" s="26">
        <v>0</v>
      </c>
      <c r="BU41" s="26">
        <v>0</v>
      </c>
      <c r="BV41" s="26">
        <v>0.28999999999999998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9.08</v>
      </c>
      <c r="CC41" s="25">
        <v>12.3</v>
      </c>
      <c r="CE41" s="23">
        <v>12.6</v>
      </c>
      <c r="CG41" s="23">
        <v>47.9</v>
      </c>
      <c r="CH41" s="23">
        <v>24.36</v>
      </c>
      <c r="CI41" s="23">
        <v>36.130000000000003</v>
      </c>
      <c r="CJ41" s="23">
        <v>446.19</v>
      </c>
      <c r="CK41" s="23">
        <v>440.88</v>
      </c>
      <c r="CL41" s="23">
        <v>443.54</v>
      </c>
      <c r="CM41" s="23">
        <v>4.4400000000000004</v>
      </c>
      <c r="CN41" s="23">
        <v>4.0599999999999996</v>
      </c>
      <c r="CO41" s="23">
        <v>4.25</v>
      </c>
      <c r="CP41" s="23">
        <v>0</v>
      </c>
      <c r="CQ41" s="23">
        <v>1.17</v>
      </c>
      <c r="CR41" s="23">
        <v>7.45</v>
      </c>
    </row>
    <row r="42" spans="1:96" s="23" customFormat="1">
      <c r="A42" s="23" t="str">
        <f>"12/8"</f>
        <v>12/8</v>
      </c>
      <c r="B42" s="24" t="s">
        <v>102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59</v>
      </c>
      <c r="CE42" s="23">
        <v>19.829999999999998</v>
      </c>
      <c r="CG42" s="23">
        <v>28.08</v>
      </c>
      <c r="CH42" s="23">
        <v>18.079999999999998</v>
      </c>
      <c r="CI42" s="23">
        <v>23.08</v>
      </c>
      <c r="CJ42" s="23">
        <v>3467.42</v>
      </c>
      <c r="CK42" s="23">
        <v>2127.2399999999998</v>
      </c>
      <c r="CL42" s="23">
        <v>2797.33</v>
      </c>
      <c r="CM42" s="23">
        <v>34.840000000000003</v>
      </c>
      <c r="CN42" s="23">
        <v>21.98</v>
      </c>
      <c r="CO42" s="23">
        <v>28.44</v>
      </c>
      <c r="CP42" s="23">
        <v>0</v>
      </c>
      <c r="CQ42" s="23">
        <v>0.5</v>
      </c>
      <c r="CR42" s="23">
        <v>35.76</v>
      </c>
    </row>
    <row r="43" spans="1:96" s="23" customFormat="1">
      <c r="A43" s="23" t="str">
        <f>"2"</f>
        <v>2</v>
      </c>
      <c r="B43" s="24" t="s">
        <v>95</v>
      </c>
      <c r="C43" s="25" t="str">
        <f>"36,7"</f>
        <v>36,7</v>
      </c>
      <c r="D43" s="25">
        <v>2.4300000000000002</v>
      </c>
      <c r="E43" s="25">
        <v>0</v>
      </c>
      <c r="F43" s="25">
        <v>0.24</v>
      </c>
      <c r="G43" s="25">
        <v>0.24</v>
      </c>
      <c r="H43" s="25">
        <v>17.21</v>
      </c>
      <c r="I43" s="25">
        <v>82.171667000000014</v>
      </c>
      <c r="J43" s="26">
        <v>0</v>
      </c>
      <c r="K43" s="26">
        <v>0</v>
      </c>
      <c r="L43" s="26">
        <v>0</v>
      </c>
      <c r="M43" s="26">
        <v>0</v>
      </c>
      <c r="N43" s="26">
        <v>0.4</v>
      </c>
      <c r="O43" s="26">
        <v>16.739999999999998</v>
      </c>
      <c r="P43" s="26">
        <v>7.0000000000000007E-2</v>
      </c>
      <c r="Q43" s="26">
        <v>0</v>
      </c>
      <c r="R43" s="26">
        <v>0</v>
      </c>
      <c r="S43" s="26">
        <v>0</v>
      </c>
      <c r="T43" s="26">
        <v>0.66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117.18</v>
      </c>
      <c r="AL43" s="26">
        <v>121.97</v>
      </c>
      <c r="AM43" s="26">
        <v>186.78</v>
      </c>
      <c r="AN43" s="26">
        <v>61.94</v>
      </c>
      <c r="AO43" s="26">
        <v>36.72</v>
      </c>
      <c r="AP43" s="26">
        <v>73.44</v>
      </c>
      <c r="AQ43" s="26">
        <v>27.78</v>
      </c>
      <c r="AR43" s="26">
        <v>132.82</v>
      </c>
      <c r="AS43" s="26">
        <v>82.38</v>
      </c>
      <c r="AT43" s="26">
        <v>114.94</v>
      </c>
      <c r="AU43" s="26">
        <v>94.83</v>
      </c>
      <c r="AV43" s="26">
        <v>49.81</v>
      </c>
      <c r="AW43" s="26">
        <v>88.12</v>
      </c>
      <c r="AX43" s="26">
        <v>736.92</v>
      </c>
      <c r="AY43" s="26">
        <v>0</v>
      </c>
      <c r="AZ43" s="26">
        <v>240.11</v>
      </c>
      <c r="BA43" s="26">
        <v>104.41</v>
      </c>
      <c r="BB43" s="26">
        <v>69.290000000000006</v>
      </c>
      <c r="BC43" s="26">
        <v>54.92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14.35</v>
      </c>
      <c r="CC43" s="25">
        <v>2.64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2.2000000000000002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"6/10"</f>
        <v>6/10</v>
      </c>
      <c r="B45" s="20" t="s">
        <v>104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113</v>
      </c>
      <c r="C46" s="29"/>
      <c r="D46" s="29">
        <v>29.3</v>
      </c>
      <c r="E46" s="29">
        <v>13.35</v>
      </c>
      <c r="F46" s="29">
        <v>50.07</v>
      </c>
      <c r="G46" s="29">
        <v>16.28</v>
      </c>
      <c r="H46" s="29">
        <v>120.18</v>
      </c>
      <c r="I46" s="29">
        <v>1032.42</v>
      </c>
      <c r="J46" s="30">
        <v>16.29</v>
      </c>
      <c r="K46" s="30">
        <v>9.5500000000000007</v>
      </c>
      <c r="L46" s="30">
        <v>0</v>
      </c>
      <c r="M46" s="30">
        <v>0</v>
      </c>
      <c r="N46" s="30">
        <v>25.53</v>
      </c>
      <c r="O46" s="30">
        <v>82.99</v>
      </c>
      <c r="P46" s="30">
        <v>11.65</v>
      </c>
      <c r="Q46" s="30">
        <v>0</v>
      </c>
      <c r="R46" s="30">
        <v>0</v>
      </c>
      <c r="S46" s="30">
        <v>1.34</v>
      </c>
      <c r="T46" s="30">
        <v>10</v>
      </c>
      <c r="U46" s="30">
        <v>1759.44</v>
      </c>
      <c r="V46" s="30">
        <v>1566.85</v>
      </c>
      <c r="W46" s="30">
        <v>115.55</v>
      </c>
      <c r="X46" s="30">
        <v>112.42</v>
      </c>
      <c r="Y46" s="30">
        <v>394.47</v>
      </c>
      <c r="Z46" s="30">
        <v>6.05</v>
      </c>
      <c r="AA46" s="30">
        <v>13.92</v>
      </c>
      <c r="AB46" s="30">
        <v>3198.54</v>
      </c>
      <c r="AC46" s="30">
        <v>665.41</v>
      </c>
      <c r="AD46" s="30">
        <v>9.68</v>
      </c>
      <c r="AE46" s="30">
        <v>0.64</v>
      </c>
      <c r="AF46" s="30">
        <v>0.3</v>
      </c>
      <c r="AG46" s="30">
        <v>5.17</v>
      </c>
      <c r="AH46" s="30">
        <v>11.92</v>
      </c>
      <c r="AI46" s="30">
        <v>13.18</v>
      </c>
      <c r="AJ46" s="30">
        <v>0</v>
      </c>
      <c r="AK46" s="30">
        <v>1306.02</v>
      </c>
      <c r="AL46" s="30">
        <v>1171.52</v>
      </c>
      <c r="AM46" s="30">
        <v>1962.19</v>
      </c>
      <c r="AN46" s="30">
        <v>1612.97</v>
      </c>
      <c r="AO46" s="30">
        <v>518.38</v>
      </c>
      <c r="AP46" s="30">
        <v>1034.98</v>
      </c>
      <c r="AQ46" s="30">
        <v>328.77</v>
      </c>
      <c r="AR46" s="30">
        <v>1183.92</v>
      </c>
      <c r="AS46" s="30">
        <v>1220.96</v>
      </c>
      <c r="AT46" s="30">
        <v>1505.73</v>
      </c>
      <c r="AU46" s="30">
        <v>1926.19</v>
      </c>
      <c r="AV46" s="30">
        <v>798.02</v>
      </c>
      <c r="AW46" s="30">
        <v>1135.07</v>
      </c>
      <c r="AX46" s="30">
        <v>5679.79</v>
      </c>
      <c r="AY46" s="30">
        <v>158.27000000000001</v>
      </c>
      <c r="AZ46" s="30">
        <v>1686.11</v>
      </c>
      <c r="BA46" s="30">
        <v>1154.04</v>
      </c>
      <c r="BB46" s="30">
        <v>837.03</v>
      </c>
      <c r="BC46" s="30">
        <v>417.23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1.98</v>
      </c>
      <c r="BL46" s="30">
        <v>0</v>
      </c>
      <c r="BM46" s="30">
        <v>0.86</v>
      </c>
      <c r="BN46" s="30">
        <v>0.04</v>
      </c>
      <c r="BO46" s="30">
        <v>0.1</v>
      </c>
      <c r="BP46" s="30">
        <v>0</v>
      </c>
      <c r="BQ46" s="30">
        <v>0.06</v>
      </c>
      <c r="BR46" s="30">
        <v>0.11</v>
      </c>
      <c r="BS46" s="30">
        <v>4.2</v>
      </c>
      <c r="BT46" s="30">
        <v>0</v>
      </c>
      <c r="BU46" s="30">
        <v>0</v>
      </c>
      <c r="BV46" s="30">
        <v>9.0500000000000007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757.69</v>
      </c>
      <c r="CC46" s="29">
        <f>SUM($CC$38:$CC$45)</f>
        <v>124.52</v>
      </c>
      <c r="CD46" s="27">
        <f>$I$46/$I$51*100</f>
        <v>29.483393780163926</v>
      </c>
      <c r="CE46" s="27">
        <v>547.01</v>
      </c>
      <c r="CG46" s="27">
        <v>152</v>
      </c>
      <c r="CH46" s="27">
        <v>87.63</v>
      </c>
      <c r="CI46" s="27">
        <v>119.81</v>
      </c>
      <c r="CJ46" s="27">
        <v>6656.49</v>
      </c>
      <c r="CK46" s="27">
        <v>3784.43</v>
      </c>
      <c r="CL46" s="27">
        <v>5220.46</v>
      </c>
      <c r="CM46" s="27">
        <v>121.94</v>
      </c>
      <c r="CN46" s="27">
        <v>68.540000000000006</v>
      </c>
      <c r="CO46" s="27">
        <v>95.28</v>
      </c>
      <c r="CP46" s="27">
        <v>5</v>
      </c>
      <c r="CQ46" s="27">
        <v>3.21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 ht="24">
      <c r="A48" s="23" t="str">
        <f>"11/1"</f>
        <v>11/1</v>
      </c>
      <c r="B48" s="24" t="s">
        <v>107</v>
      </c>
      <c r="C48" s="25" t="str">
        <f>"200"</f>
        <v>200</v>
      </c>
      <c r="D48" s="25">
        <v>5.8</v>
      </c>
      <c r="E48" s="25">
        <v>5.8</v>
      </c>
      <c r="F48" s="25">
        <v>5</v>
      </c>
      <c r="G48" s="25">
        <v>0</v>
      </c>
      <c r="H48" s="25">
        <v>9.6</v>
      </c>
      <c r="I48" s="25">
        <v>105.28</v>
      </c>
      <c r="J48" s="26">
        <v>3.4</v>
      </c>
      <c r="K48" s="26">
        <v>0</v>
      </c>
      <c r="L48" s="26">
        <v>0</v>
      </c>
      <c r="M48" s="26">
        <v>0</v>
      </c>
      <c r="N48" s="26">
        <v>9.6</v>
      </c>
      <c r="O48" s="26">
        <v>0</v>
      </c>
      <c r="P48" s="26">
        <v>0</v>
      </c>
      <c r="Q48" s="26">
        <v>0</v>
      </c>
      <c r="R48" s="26">
        <v>0</v>
      </c>
      <c r="S48" s="26">
        <v>0.2</v>
      </c>
      <c r="T48" s="26">
        <v>1.4</v>
      </c>
      <c r="U48" s="26">
        <v>100</v>
      </c>
      <c r="V48" s="26">
        <v>292</v>
      </c>
      <c r="W48" s="26">
        <v>240</v>
      </c>
      <c r="X48" s="26">
        <v>28</v>
      </c>
      <c r="Y48" s="26">
        <v>180</v>
      </c>
      <c r="Z48" s="26">
        <v>0.2</v>
      </c>
      <c r="AA48" s="26">
        <v>40</v>
      </c>
      <c r="AB48" s="26">
        <v>20</v>
      </c>
      <c r="AC48" s="26">
        <v>44</v>
      </c>
      <c r="AD48" s="26">
        <v>0</v>
      </c>
      <c r="AE48" s="26">
        <v>0.08</v>
      </c>
      <c r="AF48" s="26">
        <v>0.3</v>
      </c>
      <c r="AG48" s="26">
        <v>0.2</v>
      </c>
      <c r="AH48" s="26">
        <v>1.6</v>
      </c>
      <c r="AI48" s="26">
        <v>2.6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178</v>
      </c>
      <c r="CC48" s="25">
        <v>44.4</v>
      </c>
      <c r="CE48" s="23">
        <v>43.33</v>
      </c>
      <c r="CG48" s="23">
        <v>12.15</v>
      </c>
      <c r="CH48" s="23">
        <v>2.7</v>
      </c>
      <c r="CI48" s="23">
        <v>7.43</v>
      </c>
      <c r="CJ48" s="23">
        <v>776.25</v>
      </c>
      <c r="CK48" s="23">
        <v>283.5</v>
      </c>
      <c r="CL48" s="23">
        <v>529.88</v>
      </c>
      <c r="CM48" s="23">
        <v>17.55</v>
      </c>
      <c r="CN48" s="23">
        <v>4.05</v>
      </c>
      <c r="CO48" s="23">
        <v>10.8</v>
      </c>
      <c r="CP48" s="23">
        <v>0</v>
      </c>
      <c r="CQ48" s="23">
        <v>0</v>
      </c>
      <c r="CR48" s="23">
        <v>37</v>
      </c>
    </row>
    <row r="49" spans="1:96" s="19" customFormat="1">
      <c r="A49" s="19" t="str">
        <f>"11/3"</f>
        <v>11/3</v>
      </c>
      <c r="B49" s="20" t="s">
        <v>108</v>
      </c>
      <c r="C49" s="21" t="str">
        <f>"40"</f>
        <v>40</v>
      </c>
      <c r="D49" s="21">
        <v>5.6</v>
      </c>
      <c r="E49" s="21">
        <v>0</v>
      </c>
      <c r="F49" s="21">
        <v>5.4</v>
      </c>
      <c r="G49" s="21">
        <v>0</v>
      </c>
      <c r="H49" s="21">
        <v>36.68</v>
      </c>
      <c r="I49" s="21">
        <v>215.42400000000001</v>
      </c>
      <c r="J49" s="22">
        <v>0.84</v>
      </c>
      <c r="K49" s="22">
        <v>0</v>
      </c>
      <c r="L49" s="22">
        <v>0</v>
      </c>
      <c r="M49" s="22">
        <v>0</v>
      </c>
      <c r="N49" s="22">
        <v>15.44</v>
      </c>
      <c r="O49" s="22">
        <v>20.32</v>
      </c>
      <c r="P49" s="22">
        <v>0.92</v>
      </c>
      <c r="Q49" s="22">
        <v>0</v>
      </c>
      <c r="R49" s="22">
        <v>0</v>
      </c>
      <c r="S49" s="22">
        <v>0.2</v>
      </c>
      <c r="T49" s="22">
        <v>0.4</v>
      </c>
      <c r="U49" s="22">
        <v>132</v>
      </c>
      <c r="V49" s="22">
        <v>44</v>
      </c>
      <c r="W49" s="22">
        <v>11.6</v>
      </c>
      <c r="X49" s="22">
        <v>8</v>
      </c>
      <c r="Y49" s="22">
        <v>36</v>
      </c>
      <c r="Z49" s="22">
        <v>0.84</v>
      </c>
      <c r="AA49" s="22">
        <v>4</v>
      </c>
      <c r="AB49" s="22">
        <v>3.2</v>
      </c>
      <c r="AC49" s="22">
        <v>4.4000000000000004</v>
      </c>
      <c r="AD49" s="22">
        <v>1.4</v>
      </c>
      <c r="AE49" s="22">
        <v>0.03</v>
      </c>
      <c r="AF49" s="22">
        <v>0.02</v>
      </c>
      <c r="AG49" s="22">
        <v>0.28000000000000003</v>
      </c>
      <c r="AH49" s="22">
        <v>0.76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1.8</v>
      </c>
      <c r="CC49" s="21">
        <v>7.06</v>
      </c>
      <c r="CE49" s="19">
        <v>4.53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5.88</v>
      </c>
    </row>
    <row r="50" spans="1:96" s="27" customFormat="1" ht="11.4">
      <c r="B50" s="28" t="s">
        <v>115</v>
      </c>
      <c r="C50" s="29"/>
      <c r="D50" s="29">
        <v>11.4</v>
      </c>
      <c r="E50" s="29">
        <v>5.8</v>
      </c>
      <c r="F50" s="29">
        <v>10.4</v>
      </c>
      <c r="G50" s="29">
        <v>0</v>
      </c>
      <c r="H50" s="29">
        <v>46.28</v>
      </c>
      <c r="I50" s="29">
        <v>320.7</v>
      </c>
      <c r="J50" s="30">
        <v>4.24</v>
      </c>
      <c r="K50" s="30">
        <v>0</v>
      </c>
      <c r="L50" s="30">
        <v>0</v>
      </c>
      <c r="M50" s="30">
        <v>0</v>
      </c>
      <c r="N50" s="30">
        <v>25.04</v>
      </c>
      <c r="O50" s="30">
        <v>20.32</v>
      </c>
      <c r="P50" s="30">
        <v>0.92</v>
      </c>
      <c r="Q50" s="30">
        <v>0</v>
      </c>
      <c r="R50" s="30">
        <v>0</v>
      </c>
      <c r="S50" s="30">
        <v>0.4</v>
      </c>
      <c r="T50" s="30">
        <v>1.8</v>
      </c>
      <c r="U50" s="30">
        <v>232</v>
      </c>
      <c r="V50" s="30">
        <v>336</v>
      </c>
      <c r="W50" s="30">
        <v>251.6</v>
      </c>
      <c r="X50" s="30">
        <v>36</v>
      </c>
      <c r="Y50" s="30">
        <v>216</v>
      </c>
      <c r="Z50" s="30">
        <v>1.04</v>
      </c>
      <c r="AA50" s="30">
        <v>44</v>
      </c>
      <c r="AB50" s="30">
        <v>23.2</v>
      </c>
      <c r="AC50" s="30">
        <v>48.4</v>
      </c>
      <c r="AD50" s="30">
        <v>1.4</v>
      </c>
      <c r="AE50" s="30">
        <v>0.11</v>
      </c>
      <c r="AF50" s="30">
        <v>0.32</v>
      </c>
      <c r="AG50" s="30">
        <v>0.48</v>
      </c>
      <c r="AH50" s="30">
        <v>2.36</v>
      </c>
      <c r="AI50" s="30">
        <v>2.6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179.8</v>
      </c>
      <c r="CC50" s="29">
        <f>SUM($CC$47:$CC$49)</f>
        <v>51.46</v>
      </c>
      <c r="CD50" s="27">
        <f>$I$50/$I$51*100</f>
        <v>9.1584087728817423</v>
      </c>
      <c r="CE50" s="27">
        <v>47.87</v>
      </c>
      <c r="CG50" s="27">
        <v>12.15</v>
      </c>
      <c r="CH50" s="27">
        <v>2.7</v>
      </c>
      <c r="CI50" s="27">
        <v>7.43</v>
      </c>
      <c r="CJ50" s="27">
        <v>776.25</v>
      </c>
      <c r="CK50" s="27">
        <v>283.5</v>
      </c>
      <c r="CL50" s="27">
        <v>529.88</v>
      </c>
      <c r="CM50" s="27">
        <v>17.55</v>
      </c>
      <c r="CN50" s="27">
        <v>4.05</v>
      </c>
      <c r="CO50" s="27">
        <v>10.8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104.52</v>
      </c>
      <c r="E51" s="29">
        <v>45.15</v>
      </c>
      <c r="F51" s="29">
        <v>134.94</v>
      </c>
      <c r="G51" s="29">
        <v>36.79</v>
      </c>
      <c r="H51" s="29">
        <v>479.55</v>
      </c>
      <c r="I51" s="29">
        <v>3501.7</v>
      </c>
      <c r="J51" s="30">
        <v>51.29</v>
      </c>
      <c r="K51" s="30">
        <v>16.77</v>
      </c>
      <c r="L51" s="30">
        <v>0</v>
      </c>
      <c r="M51" s="30">
        <v>0</v>
      </c>
      <c r="N51" s="30">
        <v>147.66999999999999</v>
      </c>
      <c r="O51" s="30">
        <v>301.33</v>
      </c>
      <c r="P51" s="30">
        <v>30.55</v>
      </c>
      <c r="Q51" s="30">
        <v>0</v>
      </c>
      <c r="R51" s="30">
        <v>0</v>
      </c>
      <c r="S51" s="30">
        <v>3.84</v>
      </c>
      <c r="T51" s="30">
        <v>29.53</v>
      </c>
      <c r="U51" s="30">
        <v>4859.1400000000003</v>
      </c>
      <c r="V51" s="30">
        <v>4223.3</v>
      </c>
      <c r="W51" s="30">
        <v>1087.69</v>
      </c>
      <c r="X51" s="30">
        <v>430.19</v>
      </c>
      <c r="Y51" s="30">
        <v>1687.09</v>
      </c>
      <c r="Z51" s="30">
        <v>17.63</v>
      </c>
      <c r="AA51" s="30">
        <v>177.72</v>
      </c>
      <c r="AB51" s="30">
        <v>5700.75</v>
      </c>
      <c r="AC51" s="30">
        <v>1370.43</v>
      </c>
      <c r="AD51" s="30">
        <v>22.82</v>
      </c>
      <c r="AE51" s="30">
        <v>1.85</v>
      </c>
      <c r="AF51" s="30">
        <v>1.67</v>
      </c>
      <c r="AG51" s="30">
        <v>12.55</v>
      </c>
      <c r="AH51" s="30">
        <v>35.450000000000003</v>
      </c>
      <c r="AI51" s="30">
        <v>29.42</v>
      </c>
      <c r="AJ51" s="30">
        <v>0</v>
      </c>
      <c r="AK51" s="30">
        <v>3929.44</v>
      </c>
      <c r="AL51" s="30">
        <v>3539.61</v>
      </c>
      <c r="AM51" s="30">
        <v>5698.08</v>
      </c>
      <c r="AN51" s="30">
        <v>4226.6000000000004</v>
      </c>
      <c r="AO51" s="30">
        <v>1426.65</v>
      </c>
      <c r="AP51" s="30">
        <v>2909.21</v>
      </c>
      <c r="AQ51" s="30">
        <v>1005.01</v>
      </c>
      <c r="AR51" s="30">
        <v>3608.92</v>
      </c>
      <c r="AS51" s="30">
        <v>3130.75</v>
      </c>
      <c r="AT51" s="30">
        <v>3985.11</v>
      </c>
      <c r="AU51" s="30">
        <v>4947.82</v>
      </c>
      <c r="AV51" s="30">
        <v>1988.56</v>
      </c>
      <c r="AW51" s="30">
        <v>3365.95</v>
      </c>
      <c r="AX51" s="30">
        <v>16074.06</v>
      </c>
      <c r="AY51" s="30">
        <v>300.70999999999998</v>
      </c>
      <c r="AZ51" s="30">
        <v>5050.95</v>
      </c>
      <c r="BA51" s="30">
        <v>3200.41</v>
      </c>
      <c r="BB51" s="30">
        <v>2674.77</v>
      </c>
      <c r="BC51" s="30">
        <v>1317.32</v>
      </c>
      <c r="BD51" s="30">
        <v>0.46</v>
      </c>
      <c r="BE51" s="30">
        <v>0.21</v>
      </c>
      <c r="BF51" s="30">
        <v>0.11</v>
      </c>
      <c r="BG51" s="30">
        <v>0.26</v>
      </c>
      <c r="BH51" s="30">
        <v>0.3</v>
      </c>
      <c r="BI51" s="30">
        <v>1.4</v>
      </c>
      <c r="BJ51" s="30">
        <v>0</v>
      </c>
      <c r="BK51" s="30">
        <v>6.99</v>
      </c>
      <c r="BL51" s="30">
        <v>0</v>
      </c>
      <c r="BM51" s="30">
        <v>2.36</v>
      </c>
      <c r="BN51" s="30">
        <v>0.09</v>
      </c>
      <c r="BO51" s="30">
        <v>0.16</v>
      </c>
      <c r="BP51" s="30">
        <v>0</v>
      </c>
      <c r="BQ51" s="30">
        <v>0.26</v>
      </c>
      <c r="BR51" s="30">
        <v>0.44</v>
      </c>
      <c r="BS51" s="30">
        <v>12.7</v>
      </c>
      <c r="BT51" s="30">
        <v>0</v>
      </c>
      <c r="BU51" s="30">
        <v>0</v>
      </c>
      <c r="BV51" s="30">
        <v>18.79</v>
      </c>
      <c r="BW51" s="30">
        <v>0.16</v>
      </c>
      <c r="BX51" s="30">
        <v>0.03</v>
      </c>
      <c r="BY51" s="30">
        <v>0</v>
      </c>
      <c r="BZ51" s="30">
        <v>0</v>
      </c>
      <c r="CA51" s="30">
        <v>0</v>
      </c>
      <c r="CB51" s="30">
        <v>2599.3200000000002</v>
      </c>
      <c r="CC51" s="29">
        <v>429.99999999999994</v>
      </c>
      <c r="CE51" s="27">
        <v>1127.8399999999999</v>
      </c>
      <c r="CG51" s="27">
        <v>410.33</v>
      </c>
      <c r="CH51" s="27">
        <v>217.12</v>
      </c>
      <c r="CI51" s="27">
        <v>313.72000000000003</v>
      </c>
      <c r="CJ51" s="27">
        <v>24012.11</v>
      </c>
      <c r="CK51" s="27">
        <v>11719.54</v>
      </c>
      <c r="CL51" s="27">
        <v>17865.830000000002</v>
      </c>
      <c r="CM51" s="27">
        <v>399.55</v>
      </c>
      <c r="CN51" s="27">
        <v>222.67</v>
      </c>
      <c r="CO51" s="27">
        <v>311.18</v>
      </c>
      <c r="CP51" s="27">
        <v>30.5</v>
      </c>
      <c r="CQ51" s="27">
        <v>7.54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12</v>
      </c>
      <c r="E53" s="16"/>
      <c r="F53" s="16">
        <v>35</v>
      </c>
      <c r="G53" s="16"/>
      <c r="H53" s="16">
        <v>52</v>
      </c>
      <c r="I53" s="16"/>
    </row>
    <row r="54" spans="1:96">
      <c r="A54" s="86" t="s">
        <v>153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4:CC54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44.4</v>
      </c>
      <c r="G23" s="42">
        <v>105.28</v>
      </c>
      <c r="H23" s="42">
        <v>5.8</v>
      </c>
      <c r="I23" s="42">
        <v>5</v>
      </c>
      <c r="J23" s="44">
        <v>9.6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30</v>
      </c>
      <c r="F24" s="49">
        <v>5.29</v>
      </c>
      <c r="G24" s="48">
        <v>161.56799999999998</v>
      </c>
      <c r="H24" s="48">
        <v>4.2</v>
      </c>
      <c r="I24" s="48">
        <v>4.05</v>
      </c>
      <c r="J24" s="50">
        <v>27.51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45736.636018518519</v>
      </c>
      <c r="C1">
        <f>YEAR(Дата_Сост)</f>
        <v>2025</v>
      </c>
      <c r="D1">
        <f>MONTH(Дата_Сост)</f>
        <v>3</v>
      </c>
      <c r="E1">
        <f>DAY(Дата_Сост)</f>
        <v>20</v>
      </c>
    </row>
    <row r="2" spans="1:5">
      <c r="A2" t="s">
        <v>82</v>
      </c>
      <c r="B2" s="2">
        <v>45727.661886574075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2025-03-12T02:55:31Z</dcterms:modified>
</cp:coreProperties>
</file>