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<sst xmlns="http://schemas.openxmlformats.org/spreadsheetml/2006/main" count="186" uniqueCount="154">
  <si>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</si>
  <si>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</si>
  <si>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</si>
  <si>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</si>
  <si>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</si>
  <si>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</si>
  <si>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</si>
  <si>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</si>
  <si>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</si>
  <si>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</si>
  <si>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</si>
  <si>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</si>
  <si>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</si>
  <si>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</si>
  <si>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</si>
  <si>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</si>
  <si>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</si>
  <si>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</si>
  <si>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</si>
  <si>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</si>
  <si>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</si>
  <si>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</si>
  <si>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</si>
  <si>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</si>
  <si>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</si>
  <si>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</si>
  <si>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</si>
  <si>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</si>
  <si>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</si>
  <si>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</si>
  <si>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</si>
  <si>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</si>
  <si>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</si>
  <si>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</si>
  <si>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</si>
  <si>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</si>
  <si>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</si>
  <si>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</si>
  <si>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</si>
  <si>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</si>
  <si>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</si>
  <si>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</si>
  <si>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</si>
  <si>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</si>
  <si>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</si>
  <si>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</si>
  <si>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</si>
  <si>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</si>
  <si>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</si>
  <si>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</si>
  <si>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</si>
  <si>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</si>
  <si>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</si>
  <si>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</si>
  <si>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</si>
  <si>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</si>
  <si>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</si>
  <si>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</si>
  <si>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</si>
  <si>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</si>
  <si>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</si>
  <si>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</si>
  <si>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</si>
  <si>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</si>
  <si>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</si>
  <si>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</si>
  <si>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</si>
  <si>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</si>
  <si>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</si>
  <si>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</si>
  <si>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</si>
  <si>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</si>
  <si>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</si>
  <si>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</si>
  <si>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</si>
  <si>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</si>
  <si>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</si>
  <si>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</si>
  <si>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</si>
  <si>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</si>
  <si>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</si>
  <si>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</si>
  <si>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</si>
  <si>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</si>
  <si>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</si>
  <si>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</si>
  <si>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</si>
  <si>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</si>
  <si>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</si>
  <si>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</si>
  <si>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</si>
  <si>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</si>
  <si>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</si>
  <si>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</si>
  <si>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</si>
  <si>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</si>
  <si>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</si>
  <si>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</si>
  <si>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 овощной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</si>
  <si>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</si>
  <si>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</si>
  <si>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</si>
  <si>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</si>
  <si>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</si>
  <si>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</si>
  <si>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</si>
  <si>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</si>
  <si>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</si>
  <si>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</si>
  <si>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</si>
  <si>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</si>
  <si>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</si>
  <si>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</si>
  <si>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</si>
  <si>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</si>
  <si>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</si>
  <si>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</si>
  <si>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</si>
  <si>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</si>
  <si>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</si>
  <si>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</si>
  <si>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</si>
  <si>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</si>
  <si>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</si>
  <si>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</si>
  <si>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</si>
  <si>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</si>
  <si>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</si>
  <si>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</si>
  <si>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</si>
  <si>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</si>
  <si>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</si>
  <si>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</si>
  <si>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</si>
  <si>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</si>
  <si>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</si>
  <si>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</si>
  <si>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</si>
  <si>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</si>
  <si>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</si>
  <si>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</si>
  <si>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</si>
  <si>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</si>
  <si>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</si>
  <si>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</si>
  <si>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</si>
  <si>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</si>
  <si>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</si>
  <si>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</si>
  <si>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</si>
  <si>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</si>
  <si>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7 до 11 лет     200,00</t>
  </si>
  <si>
    <t>Итого сумма с 12 и старше      230,00</t>
  </si>
  <si>
    <t>Согласовано
Директор школа №  _______________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</si>
</sst>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8" sqref="H8:H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153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7.4.2025г.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"7 апреля 2025 г."</f>
        <v>7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92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22.11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13.4</v>
      </c>
    </row>
    <row r="12" spans="1:96" s="23" customFormat="1">
      <c r="A12" s="23" t="str">
        <f>"726/1"</f>
        <v>726/1</v>
      </c>
      <c r="B12" s="24" t="s">
        <v>93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26.3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15.94</v>
      </c>
    </row>
    <row r="13" spans="1:96" s="23" customFormat="1">
      <c r="A13" s="23" t="str">
        <f>"2"</f>
        <v>2</v>
      </c>
      <c r="B13" s="24" t="s">
        <v>94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96</v>
      </c>
      <c r="C15" s="29"/>
      <c r="D15" s="29">
        <v>16</v>
      </c>
      <c r="E15" s="29">
        <v>2.4</v>
      </c>
      <c r="F15" s="29">
        <v>10.47</v>
      </c>
      <c r="G15" s="29">
        <v>2.85</v>
      </c>
      <c r="H15" s="29">
        <v>93.23</v>
      </c>
      <c r="I15" s="29">
        <v>526.82000000000005</v>
      </c>
      <c r="J15" s="30">
        <v>6.64</v>
      </c>
      <c r="K15" s="30">
        <v>0.22</v>
      </c>
      <c r="L15" s="30">
        <v>0</v>
      </c>
      <c r="M15" s="30">
        <v>0</v>
      </c>
      <c r="N15" s="30">
        <v>27.58</v>
      </c>
      <c r="O15" s="30">
        <v>62.74</v>
      </c>
      <c r="P15" s="30">
        <v>2.91</v>
      </c>
      <c r="Q15" s="30">
        <v>0</v>
      </c>
      <c r="R15" s="30">
        <v>0</v>
      </c>
      <c r="S15" s="30">
        <v>0.26</v>
      </c>
      <c r="T15" s="30">
        <v>3.47</v>
      </c>
      <c r="U15" s="30">
        <v>603.41</v>
      </c>
      <c r="V15" s="30">
        <v>224.84</v>
      </c>
      <c r="W15" s="30">
        <v>107.71</v>
      </c>
      <c r="X15" s="30">
        <v>43.09</v>
      </c>
      <c r="Y15" s="30">
        <v>158.52000000000001</v>
      </c>
      <c r="Z15" s="30">
        <v>1.74</v>
      </c>
      <c r="AA15" s="30">
        <v>33.31</v>
      </c>
      <c r="AB15" s="30">
        <v>33.229999999999997</v>
      </c>
      <c r="AC15" s="30">
        <v>62.64</v>
      </c>
      <c r="AD15" s="30">
        <v>1.36</v>
      </c>
      <c r="AE15" s="30">
        <v>0.16</v>
      </c>
      <c r="AF15" s="30">
        <v>0.14000000000000001</v>
      </c>
      <c r="AG15" s="30">
        <v>1.2</v>
      </c>
      <c r="AH15" s="30">
        <v>3.72</v>
      </c>
      <c r="AI15" s="30">
        <v>0.42</v>
      </c>
      <c r="AJ15" s="30">
        <v>0</v>
      </c>
      <c r="AK15" s="30">
        <v>605.48</v>
      </c>
      <c r="AL15" s="30">
        <v>605.15</v>
      </c>
      <c r="AM15" s="30">
        <v>1124.24</v>
      </c>
      <c r="AN15" s="30">
        <v>432.46</v>
      </c>
      <c r="AO15" s="30">
        <v>235.01</v>
      </c>
      <c r="AP15" s="30">
        <v>423.04</v>
      </c>
      <c r="AQ15" s="30">
        <v>161.66</v>
      </c>
      <c r="AR15" s="30">
        <v>662.63</v>
      </c>
      <c r="AS15" s="30">
        <v>475.85</v>
      </c>
      <c r="AT15" s="30">
        <v>463.39</v>
      </c>
      <c r="AU15" s="30">
        <v>440.5</v>
      </c>
      <c r="AV15" s="30">
        <v>219.72</v>
      </c>
      <c r="AW15" s="30">
        <v>352.39</v>
      </c>
      <c r="AX15" s="30">
        <v>2895.81</v>
      </c>
      <c r="AY15" s="30">
        <v>0</v>
      </c>
      <c r="AZ15" s="30">
        <v>958.98</v>
      </c>
      <c r="BA15" s="30">
        <v>493.67</v>
      </c>
      <c r="BB15" s="30">
        <v>448.65</v>
      </c>
      <c r="BC15" s="30">
        <v>235.74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425.81</v>
      </c>
      <c r="CC15" s="29">
        <f>SUM($CC$10:$CC$14)</f>
        <v>52.44</v>
      </c>
      <c r="CD15" s="27">
        <f>$I$15/$I$51*100</f>
        <v>17.013127512877237</v>
      </c>
      <c r="CE15" s="27">
        <v>38.85</v>
      </c>
      <c r="CG15" s="27">
        <v>27.43</v>
      </c>
      <c r="CH15" s="27">
        <v>13.98</v>
      </c>
      <c r="CI15" s="27">
        <v>20.71</v>
      </c>
      <c r="CJ15" s="27">
        <v>2550.9699999999998</v>
      </c>
      <c r="CK15" s="27">
        <v>1088.72</v>
      </c>
      <c r="CL15" s="27">
        <v>1819.85</v>
      </c>
      <c r="CM15" s="27">
        <v>24.38</v>
      </c>
      <c r="CN15" s="27">
        <v>20.16</v>
      </c>
      <c r="CO15" s="27">
        <v>22.27</v>
      </c>
      <c r="CP15" s="27">
        <v>8.93</v>
      </c>
      <c r="CQ15" s="27">
        <v>0.78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""</f>
        <v/>
      </c>
      <c r="B17" s="24" t="s">
        <v>98</v>
      </c>
      <c r="C17" s="25" t="str">
        <f>"60"</f>
        <v>60</v>
      </c>
      <c r="D17" s="25">
        <v>0.98</v>
      </c>
      <c r="E17" s="25">
        <v>0</v>
      </c>
      <c r="F17" s="25">
        <v>1.42</v>
      </c>
      <c r="G17" s="25">
        <v>1.59</v>
      </c>
      <c r="H17" s="25">
        <v>7.1</v>
      </c>
      <c r="I17" s="25">
        <v>42.980198295999998</v>
      </c>
      <c r="J17" s="26">
        <v>0.21</v>
      </c>
      <c r="K17" s="26">
        <v>0.98</v>
      </c>
      <c r="L17" s="26">
        <v>0</v>
      </c>
      <c r="M17" s="26">
        <v>0</v>
      </c>
      <c r="N17" s="26">
        <v>3.16</v>
      </c>
      <c r="O17" s="26">
        <v>2.7</v>
      </c>
      <c r="P17" s="26">
        <v>1.24</v>
      </c>
      <c r="Q17" s="26">
        <v>0</v>
      </c>
      <c r="R17" s="26">
        <v>0</v>
      </c>
      <c r="S17" s="26">
        <v>0.25</v>
      </c>
      <c r="T17" s="26">
        <v>1.18</v>
      </c>
      <c r="U17" s="26">
        <v>226.25</v>
      </c>
      <c r="V17" s="26">
        <v>204.09</v>
      </c>
      <c r="W17" s="26">
        <v>17.55</v>
      </c>
      <c r="X17" s="26">
        <v>13.52</v>
      </c>
      <c r="Y17" s="26">
        <v>29.66</v>
      </c>
      <c r="Z17" s="26">
        <v>0.56000000000000005</v>
      </c>
      <c r="AA17" s="26">
        <v>0</v>
      </c>
      <c r="AB17" s="26">
        <v>948.15</v>
      </c>
      <c r="AC17" s="26">
        <v>161.22999999999999</v>
      </c>
      <c r="AD17" s="26">
        <v>0.76</v>
      </c>
      <c r="AE17" s="26">
        <v>0.04</v>
      </c>
      <c r="AF17" s="26">
        <v>0.03</v>
      </c>
      <c r="AG17" s="26">
        <v>0.39</v>
      </c>
      <c r="AH17" s="26">
        <v>0.57999999999999996</v>
      </c>
      <c r="AI17" s="26">
        <v>9.07</v>
      </c>
      <c r="AJ17" s="26">
        <v>0</v>
      </c>
      <c r="AK17" s="26">
        <v>14.02</v>
      </c>
      <c r="AL17" s="26">
        <v>16.86</v>
      </c>
      <c r="AM17" s="26">
        <v>20.149999999999999</v>
      </c>
      <c r="AN17" s="26">
        <v>24.39</v>
      </c>
      <c r="AO17" s="26">
        <v>4.82</v>
      </c>
      <c r="AP17" s="26">
        <v>15.8</v>
      </c>
      <c r="AQ17" s="26">
        <v>5.69</v>
      </c>
      <c r="AR17" s="26">
        <v>14.96</v>
      </c>
      <c r="AS17" s="26">
        <v>18.7</v>
      </c>
      <c r="AT17" s="26">
        <v>40.04</v>
      </c>
      <c r="AU17" s="26">
        <v>61.51</v>
      </c>
      <c r="AV17" s="26">
        <v>5.23</v>
      </c>
      <c r="AW17" s="26">
        <v>13.98</v>
      </c>
      <c r="AX17" s="26">
        <v>89.47</v>
      </c>
      <c r="AY17" s="26">
        <v>0</v>
      </c>
      <c r="AZ17" s="26">
        <v>13.17</v>
      </c>
      <c r="BA17" s="26">
        <v>14.76</v>
      </c>
      <c r="BB17" s="26">
        <v>12.59</v>
      </c>
      <c r="BC17" s="26">
        <v>5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0.09</v>
      </c>
      <c r="BL17" s="26">
        <v>0</v>
      </c>
      <c r="BM17" s="26">
        <v>0.06</v>
      </c>
      <c r="BN17" s="26">
        <v>0</v>
      </c>
      <c r="BO17" s="26">
        <v>0.01</v>
      </c>
      <c r="BP17" s="26">
        <v>0</v>
      </c>
      <c r="BQ17" s="26">
        <v>0</v>
      </c>
      <c r="BR17" s="26">
        <v>0</v>
      </c>
      <c r="BS17" s="26">
        <v>0.34</v>
      </c>
      <c r="BT17" s="26">
        <v>0</v>
      </c>
      <c r="BU17" s="26">
        <v>0</v>
      </c>
      <c r="BV17" s="26">
        <v>0.89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58.54</v>
      </c>
      <c r="CC17" s="25">
        <v>12.19</v>
      </c>
      <c r="CE17" s="23">
        <v>158.03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0.3</v>
      </c>
      <c r="CQ17" s="23">
        <v>0.1</v>
      </c>
      <c r="CR17" s="23">
        <v>7.39</v>
      </c>
    </row>
    <row r="18" spans="1:96" s="23" customFormat="1">
      <c r="A18" s="23" t="str">
        <f>"4/2"</f>
        <v>4/2</v>
      </c>
      <c r="B18" s="24" t="s">
        <v>99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16.86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10.220000000000001</v>
      </c>
    </row>
    <row r="19" spans="1:96" s="23" customFormat="1">
      <c r="A19" s="23" t="str">
        <f>"46/3"</f>
        <v>46/3</v>
      </c>
      <c r="B19" s="24" t="s">
        <v>100</v>
      </c>
      <c r="C19" s="25" t="str">
        <f>"160"</f>
        <v>160</v>
      </c>
      <c r="D19" s="25">
        <v>5.66</v>
      </c>
      <c r="E19" s="25">
        <v>0.03</v>
      </c>
      <c r="F19" s="25">
        <v>3.17</v>
      </c>
      <c r="G19" s="25">
        <v>0.71</v>
      </c>
      <c r="H19" s="25">
        <v>36.380000000000003</v>
      </c>
      <c r="I19" s="25">
        <v>196.20285280000002</v>
      </c>
      <c r="J19" s="26">
        <v>1.99</v>
      </c>
      <c r="K19" s="26">
        <v>0.09</v>
      </c>
      <c r="L19" s="26">
        <v>0</v>
      </c>
      <c r="M19" s="26">
        <v>0</v>
      </c>
      <c r="N19" s="26">
        <v>1.04</v>
      </c>
      <c r="O19" s="26">
        <v>33.51</v>
      </c>
      <c r="P19" s="26">
        <v>1.83</v>
      </c>
      <c r="Q19" s="26">
        <v>0</v>
      </c>
      <c r="R19" s="26">
        <v>0</v>
      </c>
      <c r="S19" s="26">
        <v>0</v>
      </c>
      <c r="T19" s="26">
        <v>1.37</v>
      </c>
      <c r="U19" s="26">
        <v>404.82</v>
      </c>
      <c r="V19" s="26">
        <v>60.02</v>
      </c>
      <c r="W19" s="26">
        <v>13.31</v>
      </c>
      <c r="X19" s="26">
        <v>7.77</v>
      </c>
      <c r="Y19" s="26">
        <v>42.9</v>
      </c>
      <c r="Z19" s="26">
        <v>0.79</v>
      </c>
      <c r="AA19" s="26">
        <v>9.6</v>
      </c>
      <c r="AB19" s="26">
        <v>9.6</v>
      </c>
      <c r="AC19" s="26">
        <v>18</v>
      </c>
      <c r="AD19" s="26">
        <v>0.86</v>
      </c>
      <c r="AE19" s="26">
        <v>7.0000000000000007E-2</v>
      </c>
      <c r="AF19" s="26">
        <v>0.02</v>
      </c>
      <c r="AG19" s="26">
        <v>0.53</v>
      </c>
      <c r="AH19" s="26">
        <v>1.59</v>
      </c>
      <c r="AI19" s="26">
        <v>0</v>
      </c>
      <c r="AJ19" s="26">
        <v>0</v>
      </c>
      <c r="AK19" s="26">
        <v>244.99</v>
      </c>
      <c r="AL19" s="26">
        <v>223.98</v>
      </c>
      <c r="AM19" s="26">
        <v>419.62</v>
      </c>
      <c r="AN19" s="26">
        <v>131.07</v>
      </c>
      <c r="AO19" s="26">
        <v>79.900000000000006</v>
      </c>
      <c r="AP19" s="26">
        <v>162.33000000000001</v>
      </c>
      <c r="AQ19" s="26">
        <v>53.26</v>
      </c>
      <c r="AR19" s="26">
        <v>260.33</v>
      </c>
      <c r="AS19" s="26">
        <v>172.15</v>
      </c>
      <c r="AT19" s="26">
        <v>207.57</v>
      </c>
      <c r="AU19" s="26">
        <v>178.05</v>
      </c>
      <c r="AV19" s="26">
        <v>104.61</v>
      </c>
      <c r="AW19" s="26">
        <v>181.92</v>
      </c>
      <c r="AX19" s="26">
        <v>1597.71</v>
      </c>
      <c r="AY19" s="26">
        <v>0</v>
      </c>
      <c r="AZ19" s="26">
        <v>503.45</v>
      </c>
      <c r="BA19" s="26">
        <v>260.77999999999997</v>
      </c>
      <c r="BB19" s="26">
        <v>130.94999999999999</v>
      </c>
      <c r="BC19" s="26">
        <v>103.67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0.28000000000000003</v>
      </c>
      <c r="BJ19" s="26">
        <v>0</v>
      </c>
      <c r="BK19" s="26">
        <v>0.86</v>
      </c>
      <c r="BL19" s="26">
        <v>0</v>
      </c>
      <c r="BM19" s="26">
        <v>0.24</v>
      </c>
      <c r="BN19" s="26">
        <v>0</v>
      </c>
      <c r="BO19" s="26">
        <v>0</v>
      </c>
      <c r="BP19" s="26">
        <v>0</v>
      </c>
      <c r="BQ19" s="26">
        <v>0.05</v>
      </c>
      <c r="BR19" s="26">
        <v>0.09</v>
      </c>
      <c r="BS19" s="26">
        <v>0.64</v>
      </c>
      <c r="BT19" s="26">
        <v>0</v>
      </c>
      <c r="BU19" s="26">
        <v>0</v>
      </c>
      <c r="BV19" s="26">
        <v>0.26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8.07</v>
      </c>
      <c r="CC19" s="25">
        <v>10.93</v>
      </c>
      <c r="CE19" s="23">
        <v>11.2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1.04</v>
      </c>
      <c r="CR19" s="23">
        <v>6.62</v>
      </c>
    </row>
    <row r="20" spans="1:96" s="23" customFormat="1">
      <c r="A20" s="23" t="str">
        <f>"10/7"</f>
        <v>10/7</v>
      </c>
      <c r="B20" s="24" t="s">
        <v>101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54.76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33.32</v>
      </c>
    </row>
    <row r="21" spans="1:96" s="23" customFormat="1">
      <c r="A21" s="23" t="str">
        <f>"601"</f>
        <v>601</v>
      </c>
      <c r="B21" s="24" t="s">
        <v>102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94</v>
      </c>
      <c r="C22" s="25" t="str">
        <f>"25,6"</f>
        <v>25,6</v>
      </c>
      <c r="D22" s="25">
        <v>1.69</v>
      </c>
      <c r="E22" s="25">
        <v>0</v>
      </c>
      <c r="F22" s="25">
        <v>0.17</v>
      </c>
      <c r="G22" s="25">
        <v>0.17</v>
      </c>
      <c r="H22" s="25">
        <v>12.01</v>
      </c>
      <c r="I22" s="25">
        <v>57.318656000000004</v>
      </c>
      <c r="J22" s="26">
        <v>0</v>
      </c>
      <c r="K22" s="26">
        <v>0</v>
      </c>
      <c r="L22" s="26">
        <v>0</v>
      </c>
      <c r="M22" s="26">
        <v>0</v>
      </c>
      <c r="N22" s="26">
        <v>0.28000000000000003</v>
      </c>
      <c r="O22" s="26">
        <v>11.67</v>
      </c>
      <c r="P22" s="26">
        <v>0.05</v>
      </c>
      <c r="Q22" s="26">
        <v>0</v>
      </c>
      <c r="R22" s="26">
        <v>0</v>
      </c>
      <c r="S22" s="26">
        <v>0</v>
      </c>
      <c r="T22" s="26">
        <v>0.46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81.739999999999995</v>
      </c>
      <c r="AL22" s="26">
        <v>85.08</v>
      </c>
      <c r="AM22" s="26">
        <v>130.29</v>
      </c>
      <c r="AN22" s="26">
        <v>43.21</v>
      </c>
      <c r="AO22" s="26">
        <v>25.61</v>
      </c>
      <c r="AP22" s="26">
        <v>51.23</v>
      </c>
      <c r="AQ22" s="26">
        <v>19.38</v>
      </c>
      <c r="AR22" s="26">
        <v>92.65</v>
      </c>
      <c r="AS22" s="26">
        <v>57.46</v>
      </c>
      <c r="AT22" s="26">
        <v>80.180000000000007</v>
      </c>
      <c r="AU22" s="26">
        <v>66.150000000000006</v>
      </c>
      <c r="AV22" s="26">
        <v>34.74</v>
      </c>
      <c r="AW22" s="26">
        <v>61.47</v>
      </c>
      <c r="AX22" s="26">
        <v>514.04</v>
      </c>
      <c r="AY22" s="26">
        <v>0</v>
      </c>
      <c r="AZ22" s="26">
        <v>167.49</v>
      </c>
      <c r="BA22" s="26">
        <v>72.83</v>
      </c>
      <c r="BB22" s="26">
        <v>48.33</v>
      </c>
      <c r="BC22" s="26">
        <v>38.31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10.01</v>
      </c>
      <c r="CC22" s="25">
        <v>1.84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1.54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38.675999999999995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 ht="24">
      <c r="A24" s="19" t="str">
        <f>"16/10"</f>
        <v>16/10</v>
      </c>
      <c r="B24" s="20" t="s">
        <v>104</v>
      </c>
      <c r="C24" s="21" t="str">
        <f>"200"</f>
        <v>200</v>
      </c>
      <c r="D24" s="21">
        <v>1.19</v>
      </c>
      <c r="E24" s="21">
        <v>0</v>
      </c>
      <c r="F24" s="21">
        <v>0.13</v>
      </c>
      <c r="G24" s="21">
        <v>0.13</v>
      </c>
      <c r="H24" s="21">
        <v>24.68</v>
      </c>
      <c r="I24" s="21">
        <v>93.450085999999999</v>
      </c>
      <c r="J24" s="22">
        <v>0.03</v>
      </c>
      <c r="K24" s="22">
        <v>0</v>
      </c>
      <c r="L24" s="22">
        <v>0</v>
      </c>
      <c r="M24" s="22">
        <v>0</v>
      </c>
      <c r="N24" s="22">
        <v>19.3</v>
      </c>
      <c r="O24" s="22">
        <v>0.86</v>
      </c>
      <c r="P24" s="22">
        <v>4.5199999999999996</v>
      </c>
      <c r="Q24" s="22">
        <v>0</v>
      </c>
      <c r="R24" s="22">
        <v>0</v>
      </c>
      <c r="S24" s="22">
        <v>0.55000000000000004</v>
      </c>
      <c r="T24" s="22">
        <v>1.04</v>
      </c>
      <c r="U24" s="22">
        <v>3.99</v>
      </c>
      <c r="V24" s="22">
        <v>342.68</v>
      </c>
      <c r="W24" s="22">
        <v>34.18</v>
      </c>
      <c r="X24" s="22">
        <v>20.76</v>
      </c>
      <c r="Y24" s="22">
        <v>27.95</v>
      </c>
      <c r="Z24" s="22">
        <v>0.79</v>
      </c>
      <c r="AA24" s="22">
        <v>0</v>
      </c>
      <c r="AB24" s="22">
        <v>850.5</v>
      </c>
      <c r="AC24" s="22">
        <v>157.44999999999999</v>
      </c>
      <c r="AD24" s="22">
        <v>1.29</v>
      </c>
      <c r="AE24" s="22">
        <v>0.02</v>
      </c>
      <c r="AF24" s="22">
        <v>0.05</v>
      </c>
      <c r="AG24" s="22">
        <v>0.56000000000000005</v>
      </c>
      <c r="AH24" s="22">
        <v>0.85</v>
      </c>
      <c r="AI24" s="22">
        <v>20.32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214.71</v>
      </c>
      <c r="CC24" s="21">
        <v>7.62</v>
      </c>
      <c r="CE24" s="19">
        <v>141.75</v>
      </c>
      <c r="CG24" s="19">
        <v>5.17</v>
      </c>
      <c r="CH24" s="19">
        <v>5.17</v>
      </c>
      <c r="CI24" s="19">
        <v>5.17</v>
      </c>
      <c r="CJ24" s="19">
        <v>477.78</v>
      </c>
      <c r="CK24" s="19">
        <v>195.89</v>
      </c>
      <c r="CL24" s="19">
        <v>336.83</v>
      </c>
      <c r="CM24" s="19">
        <v>51.08</v>
      </c>
      <c r="CN24" s="19">
        <v>29.98</v>
      </c>
      <c r="CO24" s="19">
        <v>40.53</v>
      </c>
      <c r="CP24" s="19">
        <v>8</v>
      </c>
      <c r="CQ24" s="19">
        <v>0</v>
      </c>
      <c r="CR24" s="19">
        <v>4.62</v>
      </c>
    </row>
    <row r="25" spans="1:96" s="27" customFormat="1" ht="11.4">
      <c r="B25" s="28" t="s">
        <v>105</v>
      </c>
      <c r="C25" s="29"/>
      <c r="D25" s="29">
        <v>27.24</v>
      </c>
      <c r="E25" s="29">
        <v>14.33</v>
      </c>
      <c r="F25" s="29">
        <v>26.34</v>
      </c>
      <c r="G25" s="29">
        <v>11.18</v>
      </c>
      <c r="H25" s="29">
        <v>109.93</v>
      </c>
      <c r="I25" s="29">
        <v>765.23</v>
      </c>
      <c r="J25" s="30">
        <v>7.79</v>
      </c>
      <c r="K25" s="30">
        <v>6.26</v>
      </c>
      <c r="L25" s="30">
        <v>0</v>
      </c>
      <c r="M25" s="30">
        <v>0</v>
      </c>
      <c r="N25" s="30">
        <v>33.56</v>
      </c>
      <c r="O25" s="30">
        <v>64.260000000000005</v>
      </c>
      <c r="P25" s="30">
        <v>12.11</v>
      </c>
      <c r="Q25" s="30">
        <v>0</v>
      </c>
      <c r="R25" s="30">
        <v>0</v>
      </c>
      <c r="S25" s="30">
        <v>1.34</v>
      </c>
      <c r="T25" s="30">
        <v>8.74</v>
      </c>
      <c r="U25" s="30">
        <v>1586.51</v>
      </c>
      <c r="V25" s="30">
        <v>1202.02</v>
      </c>
      <c r="W25" s="30">
        <v>142.78</v>
      </c>
      <c r="X25" s="30">
        <v>94.76</v>
      </c>
      <c r="Y25" s="30">
        <v>324.52</v>
      </c>
      <c r="Z25" s="30">
        <v>5.42</v>
      </c>
      <c r="AA25" s="30">
        <v>60.02</v>
      </c>
      <c r="AB25" s="30">
        <v>4529.83</v>
      </c>
      <c r="AC25" s="30">
        <v>990.13</v>
      </c>
      <c r="AD25" s="30">
        <v>7.41</v>
      </c>
      <c r="AE25" s="30">
        <v>0.26</v>
      </c>
      <c r="AF25" s="30">
        <v>0.31</v>
      </c>
      <c r="AG25" s="30">
        <v>6.68</v>
      </c>
      <c r="AH25" s="30">
        <v>13.96</v>
      </c>
      <c r="AI25" s="30">
        <v>36.24</v>
      </c>
      <c r="AJ25" s="30">
        <v>0</v>
      </c>
      <c r="AK25" s="30">
        <v>1295.69</v>
      </c>
      <c r="AL25" s="30">
        <v>1305.55</v>
      </c>
      <c r="AM25" s="30">
        <v>2043.63</v>
      </c>
      <c r="AN25" s="30">
        <v>1821.34</v>
      </c>
      <c r="AO25" s="30">
        <v>551.51</v>
      </c>
      <c r="AP25" s="30">
        <v>1064.56</v>
      </c>
      <c r="AQ25" s="30">
        <v>151.4</v>
      </c>
      <c r="AR25" s="30">
        <v>1250.47</v>
      </c>
      <c r="AS25" s="30">
        <v>504.55</v>
      </c>
      <c r="AT25" s="30">
        <v>643.57000000000005</v>
      </c>
      <c r="AU25" s="30">
        <v>853.27</v>
      </c>
      <c r="AV25" s="30">
        <v>592.08000000000004</v>
      </c>
      <c r="AW25" s="30">
        <v>470.68</v>
      </c>
      <c r="AX25" s="30">
        <v>3315.86</v>
      </c>
      <c r="AY25" s="30">
        <v>1.32</v>
      </c>
      <c r="AZ25" s="30">
        <v>977.87</v>
      </c>
      <c r="BA25" s="30">
        <v>615.80999999999995</v>
      </c>
      <c r="BB25" s="30">
        <v>803.99</v>
      </c>
      <c r="BC25" s="30">
        <v>394.89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0.28000000000000003</v>
      </c>
      <c r="BJ25" s="30">
        <v>0</v>
      </c>
      <c r="BK25" s="30">
        <v>1.48</v>
      </c>
      <c r="BL25" s="30">
        <v>0</v>
      </c>
      <c r="BM25" s="30">
        <v>0.6</v>
      </c>
      <c r="BN25" s="30">
        <v>0.03</v>
      </c>
      <c r="BO25" s="30">
        <v>0.06</v>
      </c>
      <c r="BP25" s="30">
        <v>0</v>
      </c>
      <c r="BQ25" s="30">
        <v>0.05</v>
      </c>
      <c r="BR25" s="30">
        <v>0.09</v>
      </c>
      <c r="BS25" s="30">
        <v>2.76</v>
      </c>
      <c r="BT25" s="30">
        <v>0</v>
      </c>
      <c r="BU25" s="30">
        <v>0</v>
      </c>
      <c r="BV25" s="30">
        <v>6.12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660.15</v>
      </c>
      <c r="CC25" s="29">
        <f>SUM($CC$16:$CC$24)</f>
        <v>107.96000000000001</v>
      </c>
      <c r="CD25" s="27">
        <f>$I$25/$I$51*100</f>
        <v>24.712341153864784</v>
      </c>
      <c r="CE25" s="27">
        <v>815</v>
      </c>
      <c r="CG25" s="27">
        <v>159.30000000000001</v>
      </c>
      <c r="CH25" s="27">
        <v>90.89</v>
      </c>
      <c r="CI25" s="27">
        <v>125.09</v>
      </c>
      <c r="CJ25" s="27">
        <v>4087.4</v>
      </c>
      <c r="CK25" s="27">
        <v>1951</v>
      </c>
      <c r="CL25" s="27">
        <v>3019.2</v>
      </c>
      <c r="CM25" s="27">
        <v>125.89</v>
      </c>
      <c r="CN25" s="27">
        <v>78.25</v>
      </c>
      <c r="CO25" s="27">
        <v>102.11</v>
      </c>
      <c r="CP25" s="27">
        <v>9.34</v>
      </c>
      <c r="CQ25" s="27">
        <v>3.01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"10,1"</f>
        <v>10,1</v>
      </c>
      <c r="B28" s="20" t="s">
        <v>108</v>
      </c>
      <c r="C28" s="21" t="str">
        <f>"100"</f>
        <v>100</v>
      </c>
      <c r="D28" s="21">
        <v>0.8</v>
      </c>
      <c r="E28" s="21">
        <v>0</v>
      </c>
      <c r="F28" s="21">
        <v>0.2</v>
      </c>
      <c r="G28" s="21">
        <v>0.2</v>
      </c>
      <c r="H28" s="21">
        <v>9.4</v>
      </c>
      <c r="I28" s="21">
        <v>40.599999999999994</v>
      </c>
      <c r="J28" s="22">
        <v>0</v>
      </c>
      <c r="K28" s="22">
        <v>0</v>
      </c>
      <c r="L28" s="22">
        <v>0</v>
      </c>
      <c r="M28" s="22">
        <v>0</v>
      </c>
      <c r="N28" s="22">
        <v>7.5</v>
      </c>
      <c r="O28" s="22">
        <v>0</v>
      </c>
      <c r="P28" s="22">
        <v>1.9</v>
      </c>
      <c r="Q28" s="22">
        <v>0</v>
      </c>
      <c r="R28" s="22">
        <v>0</v>
      </c>
      <c r="S28" s="22">
        <v>1.1000000000000001</v>
      </c>
      <c r="T28" s="22">
        <v>0.5</v>
      </c>
      <c r="U28" s="22">
        <v>12</v>
      </c>
      <c r="V28" s="22">
        <v>155</v>
      </c>
      <c r="W28" s="22">
        <v>35</v>
      </c>
      <c r="X28" s="22">
        <v>11</v>
      </c>
      <c r="Y28" s="22">
        <v>17</v>
      </c>
      <c r="Z28" s="22">
        <v>0.1</v>
      </c>
      <c r="AA28" s="22">
        <v>0</v>
      </c>
      <c r="AB28" s="22">
        <v>60</v>
      </c>
      <c r="AC28" s="22">
        <v>10</v>
      </c>
      <c r="AD28" s="22">
        <v>0.2</v>
      </c>
      <c r="AE28" s="22">
        <v>0.06</v>
      </c>
      <c r="AF28" s="22">
        <v>0.03</v>
      </c>
      <c r="AG28" s="22">
        <v>0.2</v>
      </c>
      <c r="AH28" s="22">
        <v>0.3</v>
      </c>
      <c r="AI28" s="22">
        <v>38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88</v>
      </c>
      <c r="CC28" s="21">
        <v>30</v>
      </c>
      <c r="CE28" s="19">
        <v>10</v>
      </c>
      <c r="CG28" s="19">
        <v>1.75</v>
      </c>
      <c r="CH28" s="19">
        <v>0.44</v>
      </c>
      <c r="CI28" s="19">
        <v>1.0900000000000001</v>
      </c>
      <c r="CJ28" s="19">
        <v>87.5</v>
      </c>
      <c r="CK28" s="19">
        <v>35.880000000000003</v>
      </c>
      <c r="CL28" s="19">
        <v>61.69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25</v>
      </c>
    </row>
    <row r="29" spans="1:96" s="27" customFormat="1" ht="11.4">
      <c r="B29" s="28" t="s">
        <v>109</v>
      </c>
      <c r="C29" s="29"/>
      <c r="D29" s="29">
        <v>1.8</v>
      </c>
      <c r="E29" s="29">
        <v>0</v>
      </c>
      <c r="F29" s="29">
        <v>0.4</v>
      </c>
      <c r="G29" s="29">
        <v>0.2</v>
      </c>
      <c r="H29" s="29">
        <v>30</v>
      </c>
      <c r="I29" s="29">
        <v>127.08</v>
      </c>
      <c r="J29" s="30">
        <v>0</v>
      </c>
      <c r="K29" s="30">
        <v>0</v>
      </c>
      <c r="L29" s="30">
        <v>0</v>
      </c>
      <c r="M29" s="30">
        <v>0</v>
      </c>
      <c r="N29" s="30">
        <v>27.3</v>
      </c>
      <c r="O29" s="30">
        <v>0.4</v>
      </c>
      <c r="P29" s="30">
        <v>2.2999999999999998</v>
      </c>
      <c r="Q29" s="30">
        <v>0</v>
      </c>
      <c r="R29" s="30">
        <v>0</v>
      </c>
      <c r="S29" s="30">
        <v>2.1</v>
      </c>
      <c r="T29" s="30">
        <v>1.1000000000000001</v>
      </c>
      <c r="U29" s="30">
        <v>24</v>
      </c>
      <c r="V29" s="30">
        <v>395</v>
      </c>
      <c r="W29" s="30">
        <v>49</v>
      </c>
      <c r="X29" s="30">
        <v>19</v>
      </c>
      <c r="Y29" s="30">
        <v>31</v>
      </c>
      <c r="Z29" s="30">
        <v>2.9</v>
      </c>
      <c r="AA29" s="30">
        <v>0</v>
      </c>
      <c r="AB29" s="30">
        <v>60</v>
      </c>
      <c r="AC29" s="30">
        <v>10</v>
      </c>
      <c r="AD29" s="30">
        <v>0.4</v>
      </c>
      <c r="AE29" s="30">
        <v>0.08</v>
      </c>
      <c r="AF29" s="30">
        <v>0.05</v>
      </c>
      <c r="AG29" s="30">
        <v>0.4</v>
      </c>
      <c r="AH29" s="30">
        <v>0.7</v>
      </c>
      <c r="AI29" s="30">
        <v>42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264.2</v>
      </c>
      <c r="CC29" s="29">
        <f>SUM($CC$26:$CC$28)</f>
        <v>39.6</v>
      </c>
      <c r="CD29" s="27">
        <f>$I$29/$I$51*100</f>
        <v>4.1039221068608613</v>
      </c>
      <c r="CE29" s="27">
        <v>10</v>
      </c>
      <c r="CG29" s="27">
        <v>5.75</v>
      </c>
      <c r="CH29" s="27">
        <v>4.4400000000000004</v>
      </c>
      <c r="CI29" s="27">
        <v>5.09</v>
      </c>
      <c r="CJ29" s="27">
        <v>487.5</v>
      </c>
      <c r="CK29" s="27">
        <v>217.88</v>
      </c>
      <c r="CL29" s="27">
        <v>352.69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151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92</v>
      </c>
      <c r="C32" s="25" t="str">
        <f>"200"</f>
        <v>200</v>
      </c>
      <c r="D32" s="25">
        <v>5.49</v>
      </c>
      <c r="E32" s="25">
        <v>2.36</v>
      </c>
      <c r="F32" s="25">
        <v>6.04</v>
      </c>
      <c r="G32" s="25">
        <v>0.76</v>
      </c>
      <c r="H32" s="25">
        <v>26.6</v>
      </c>
      <c r="I32" s="25">
        <v>181.42480868292691</v>
      </c>
      <c r="J32" s="26">
        <v>3.98</v>
      </c>
      <c r="K32" s="26">
        <v>0.11</v>
      </c>
      <c r="L32" s="26">
        <v>0</v>
      </c>
      <c r="M32" s="26">
        <v>0</v>
      </c>
      <c r="N32" s="26">
        <v>6.61</v>
      </c>
      <c r="O32" s="26">
        <v>18.95</v>
      </c>
      <c r="P32" s="26">
        <v>1.03</v>
      </c>
      <c r="Q32" s="26">
        <v>0</v>
      </c>
      <c r="R32" s="26">
        <v>0</v>
      </c>
      <c r="S32" s="26">
        <v>0.08</v>
      </c>
      <c r="T32" s="26">
        <v>1.68</v>
      </c>
      <c r="U32" s="26">
        <v>345.2</v>
      </c>
      <c r="V32" s="26">
        <v>154.16999999999999</v>
      </c>
      <c r="W32" s="26">
        <v>94.86</v>
      </c>
      <c r="X32" s="26">
        <v>25.86</v>
      </c>
      <c r="Y32" s="26">
        <v>112.85</v>
      </c>
      <c r="Z32" s="26">
        <v>0.67</v>
      </c>
      <c r="AA32" s="26">
        <v>21.31</v>
      </c>
      <c r="AB32" s="26">
        <v>21.23</v>
      </c>
      <c r="AC32" s="26">
        <v>40.14</v>
      </c>
      <c r="AD32" s="26">
        <v>0.28999999999999998</v>
      </c>
      <c r="AE32" s="26">
        <v>0.09</v>
      </c>
      <c r="AF32" s="26">
        <v>0.11</v>
      </c>
      <c r="AG32" s="26">
        <v>0.43</v>
      </c>
      <c r="AH32" s="26">
        <v>1.91</v>
      </c>
      <c r="AI32" s="26">
        <v>0.42</v>
      </c>
      <c r="AJ32" s="26">
        <v>0</v>
      </c>
      <c r="AK32" s="26">
        <v>265.98</v>
      </c>
      <c r="AL32" s="26">
        <v>252.58</v>
      </c>
      <c r="AM32" s="26">
        <v>583.76</v>
      </c>
      <c r="AN32" s="26">
        <v>250.59</v>
      </c>
      <c r="AO32" s="26">
        <v>128.19999999999999</v>
      </c>
      <c r="AP32" s="26">
        <v>208.81</v>
      </c>
      <c r="AQ32" s="26">
        <v>79.73</v>
      </c>
      <c r="AR32" s="26">
        <v>279.01</v>
      </c>
      <c r="AS32" s="26">
        <v>237.17</v>
      </c>
      <c r="AT32" s="26">
        <v>132.16</v>
      </c>
      <c r="AU32" s="26">
        <v>164.7</v>
      </c>
      <c r="AV32" s="26">
        <v>72.98</v>
      </c>
      <c r="AW32" s="26">
        <v>97.3</v>
      </c>
      <c r="AX32" s="26">
        <v>774.65</v>
      </c>
      <c r="AY32" s="26">
        <v>0</v>
      </c>
      <c r="AZ32" s="26">
        <v>268.08</v>
      </c>
      <c r="BA32" s="26">
        <v>190.65</v>
      </c>
      <c r="BB32" s="26">
        <v>245.95</v>
      </c>
      <c r="BC32" s="26">
        <v>77.84</v>
      </c>
      <c r="BD32" s="26">
        <v>0.12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0.34</v>
      </c>
      <c r="BJ32" s="26">
        <v>0</v>
      </c>
      <c r="BK32" s="26">
        <v>0.99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0.86</v>
      </c>
      <c r="BT32" s="26">
        <v>0</v>
      </c>
      <c r="BU32" s="26">
        <v>0</v>
      </c>
      <c r="BV32" s="26">
        <v>0.4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176.36</v>
      </c>
      <c r="CC32" s="25">
        <v>22.11</v>
      </c>
      <c r="CE32" s="23">
        <v>24.85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2.93</v>
      </c>
      <c r="CQ32" s="23">
        <v>0.78</v>
      </c>
      <c r="CR32" s="23">
        <v>13.4</v>
      </c>
    </row>
    <row r="33" spans="1:96" s="23" customFormat="1">
      <c r="A33" s="23" t="str">
        <f>"726/1"</f>
        <v>726/1</v>
      </c>
      <c r="B33" s="24" t="s">
        <v>93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52.6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31.88</v>
      </c>
    </row>
    <row r="34" spans="1:96" s="23" customFormat="1">
      <c r="A34" s="23" t="str">
        <f>"2"</f>
        <v>2</v>
      </c>
      <c r="B34" s="24" t="s">
        <v>94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2.16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1.8</v>
      </c>
    </row>
    <row r="35" spans="1:96" s="19" customFormat="1">
      <c r="A35" s="19" t="str">
        <f>"27/10"</f>
        <v>27/10</v>
      </c>
      <c r="B35" s="20" t="s">
        <v>95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111</v>
      </c>
      <c r="C36" s="29"/>
      <c r="D36" s="29">
        <v>23.1</v>
      </c>
      <c r="E36" s="29">
        <v>2.44</v>
      </c>
      <c r="F36" s="29">
        <v>14.54</v>
      </c>
      <c r="G36" s="29">
        <v>4.59</v>
      </c>
      <c r="H36" s="29">
        <v>130.47999999999999</v>
      </c>
      <c r="I36" s="29">
        <v>737.18</v>
      </c>
      <c r="J36" s="30">
        <v>9.2899999999999991</v>
      </c>
      <c r="K36" s="30">
        <v>0.33</v>
      </c>
      <c r="L36" s="30">
        <v>0</v>
      </c>
      <c r="M36" s="30">
        <v>0</v>
      </c>
      <c r="N36" s="30">
        <v>42.11</v>
      </c>
      <c r="O36" s="30">
        <v>83.74</v>
      </c>
      <c r="P36" s="30">
        <v>4.6399999999999997</v>
      </c>
      <c r="Q36" s="30">
        <v>0</v>
      </c>
      <c r="R36" s="30">
        <v>0</v>
      </c>
      <c r="S36" s="30">
        <v>0.44</v>
      </c>
      <c r="T36" s="30">
        <v>4.32</v>
      </c>
      <c r="U36" s="30">
        <v>861.56</v>
      </c>
      <c r="V36" s="30">
        <v>295.32</v>
      </c>
      <c r="W36" s="30">
        <v>120.38</v>
      </c>
      <c r="X36" s="30">
        <v>60.31</v>
      </c>
      <c r="Y36" s="30">
        <v>204.2</v>
      </c>
      <c r="Z36" s="30">
        <v>2.79</v>
      </c>
      <c r="AA36" s="30">
        <v>45.31</v>
      </c>
      <c r="AB36" s="30">
        <v>45.23</v>
      </c>
      <c r="AC36" s="30">
        <v>85.14</v>
      </c>
      <c r="AD36" s="30">
        <v>2.4300000000000002</v>
      </c>
      <c r="AE36" s="30">
        <v>0.23</v>
      </c>
      <c r="AF36" s="30">
        <v>0.17</v>
      </c>
      <c r="AG36" s="30">
        <v>1.98</v>
      </c>
      <c r="AH36" s="30">
        <v>5.53</v>
      </c>
      <c r="AI36" s="30">
        <v>0.42</v>
      </c>
      <c r="AJ36" s="30">
        <v>0</v>
      </c>
      <c r="AK36" s="30">
        <v>785.33</v>
      </c>
      <c r="AL36" s="30">
        <v>791.54</v>
      </c>
      <c r="AM36" s="30">
        <v>1410.24</v>
      </c>
      <c r="AN36" s="30">
        <v>529.92999999999995</v>
      </c>
      <c r="AO36" s="30">
        <v>291.79000000000002</v>
      </c>
      <c r="AP36" s="30">
        <v>537.21</v>
      </c>
      <c r="AQ36" s="30">
        <v>205.74</v>
      </c>
      <c r="AR36" s="30">
        <v>865.29</v>
      </c>
      <c r="AS36" s="30">
        <v>602.29999999999995</v>
      </c>
      <c r="AT36" s="30">
        <v>638.03</v>
      </c>
      <c r="AU36" s="30">
        <v>587.1</v>
      </c>
      <c r="AV36" s="30">
        <v>298.58999999999997</v>
      </c>
      <c r="AW36" s="30">
        <v>487.43</v>
      </c>
      <c r="AX36" s="30">
        <v>4012.99</v>
      </c>
      <c r="AY36" s="30">
        <v>0</v>
      </c>
      <c r="AZ36" s="30">
        <v>1322.76</v>
      </c>
      <c r="BA36" s="30">
        <v>654.44000000000005</v>
      </c>
      <c r="BB36" s="30">
        <v>556.95000000000005</v>
      </c>
      <c r="BC36" s="30">
        <v>318.82</v>
      </c>
      <c r="BD36" s="30">
        <v>0.35</v>
      </c>
      <c r="BE36" s="30">
        <v>0.16</v>
      </c>
      <c r="BF36" s="30">
        <v>0.09</v>
      </c>
      <c r="BG36" s="30">
        <v>0.2</v>
      </c>
      <c r="BH36" s="30">
        <v>0.24</v>
      </c>
      <c r="BI36" s="30">
        <v>1.06</v>
      </c>
      <c r="BJ36" s="30">
        <v>0</v>
      </c>
      <c r="BK36" s="30">
        <v>3.3</v>
      </c>
      <c r="BL36" s="30">
        <v>0</v>
      </c>
      <c r="BM36" s="30">
        <v>1.06</v>
      </c>
      <c r="BN36" s="30">
        <v>0.01</v>
      </c>
      <c r="BO36" s="30">
        <v>0</v>
      </c>
      <c r="BP36" s="30">
        <v>0</v>
      </c>
      <c r="BQ36" s="30">
        <v>0.2</v>
      </c>
      <c r="BR36" s="30">
        <v>0.32</v>
      </c>
      <c r="BS36" s="30">
        <v>3.7</v>
      </c>
      <c r="BT36" s="30">
        <v>0</v>
      </c>
      <c r="BU36" s="30">
        <v>0</v>
      </c>
      <c r="BV36" s="30">
        <v>1.63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455.67</v>
      </c>
      <c r="CC36" s="29">
        <f>SUM($CC$31:$CC$35)</f>
        <v>78.02000000000001</v>
      </c>
      <c r="CD36" s="27">
        <f>$I$36/$I$51*100</f>
        <v>23.806494324328686</v>
      </c>
      <c r="CE36" s="27">
        <v>52.85</v>
      </c>
      <c r="CG36" s="27">
        <v>34.14</v>
      </c>
      <c r="CH36" s="27">
        <v>17.329999999999998</v>
      </c>
      <c r="CI36" s="27">
        <v>25.73</v>
      </c>
      <c r="CJ36" s="27">
        <v>3055.67</v>
      </c>
      <c r="CK36" s="27">
        <v>1309.27</v>
      </c>
      <c r="CL36" s="27">
        <v>2182.4699999999998</v>
      </c>
      <c r="CM36" s="27">
        <v>27.89</v>
      </c>
      <c r="CN36" s="27">
        <v>23.29</v>
      </c>
      <c r="CO36" s="27">
        <v>25.59</v>
      </c>
      <c r="CP36" s="27">
        <v>8.93</v>
      </c>
      <c r="CQ36" s="27">
        <v>0.78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""</f>
        <v/>
      </c>
      <c r="B38" s="24" t="s">
        <v>98</v>
      </c>
      <c r="C38" s="25" t="str">
        <f>"80"</f>
        <v>80</v>
      </c>
      <c r="D38" s="25">
        <v>1.31</v>
      </c>
      <c r="E38" s="25">
        <v>0</v>
      </c>
      <c r="F38" s="25">
        <v>1.89</v>
      </c>
      <c r="G38" s="25">
        <v>2.13</v>
      </c>
      <c r="H38" s="25">
        <v>9.4600000000000009</v>
      </c>
      <c r="I38" s="25">
        <v>57.30693106133333</v>
      </c>
      <c r="J38" s="26">
        <v>0.27</v>
      </c>
      <c r="K38" s="26">
        <v>1.3</v>
      </c>
      <c r="L38" s="26">
        <v>0</v>
      </c>
      <c r="M38" s="26">
        <v>0</v>
      </c>
      <c r="N38" s="26">
        <v>4.21</v>
      </c>
      <c r="O38" s="26">
        <v>3.6</v>
      </c>
      <c r="P38" s="26">
        <v>1.65</v>
      </c>
      <c r="Q38" s="26">
        <v>0</v>
      </c>
      <c r="R38" s="26">
        <v>0</v>
      </c>
      <c r="S38" s="26">
        <v>0.33</v>
      </c>
      <c r="T38" s="26">
        <v>1.58</v>
      </c>
      <c r="U38" s="26">
        <v>301.66000000000003</v>
      </c>
      <c r="V38" s="26">
        <v>272.12</v>
      </c>
      <c r="W38" s="26">
        <v>23.4</v>
      </c>
      <c r="X38" s="26">
        <v>18.03</v>
      </c>
      <c r="Y38" s="26">
        <v>39.54</v>
      </c>
      <c r="Z38" s="26">
        <v>0.74</v>
      </c>
      <c r="AA38" s="26">
        <v>0</v>
      </c>
      <c r="AB38" s="26">
        <v>1264.2</v>
      </c>
      <c r="AC38" s="26">
        <v>214.97</v>
      </c>
      <c r="AD38" s="26">
        <v>1.01</v>
      </c>
      <c r="AE38" s="26">
        <v>0.05</v>
      </c>
      <c r="AF38" s="26">
        <v>0.04</v>
      </c>
      <c r="AG38" s="26">
        <v>0.52</v>
      </c>
      <c r="AH38" s="26">
        <v>0.77</v>
      </c>
      <c r="AI38" s="26">
        <v>12.09</v>
      </c>
      <c r="AJ38" s="26">
        <v>0</v>
      </c>
      <c r="AK38" s="26">
        <v>18.690000000000001</v>
      </c>
      <c r="AL38" s="26">
        <v>22.48</v>
      </c>
      <c r="AM38" s="26">
        <v>26.87</v>
      </c>
      <c r="AN38" s="26">
        <v>32.520000000000003</v>
      </c>
      <c r="AO38" s="26">
        <v>6.43</v>
      </c>
      <c r="AP38" s="26">
        <v>21.07</v>
      </c>
      <c r="AQ38" s="26">
        <v>7.58</v>
      </c>
      <c r="AR38" s="26">
        <v>19.940000000000001</v>
      </c>
      <c r="AS38" s="26">
        <v>24.93</v>
      </c>
      <c r="AT38" s="26">
        <v>53.38</v>
      </c>
      <c r="AU38" s="26">
        <v>82.01</v>
      </c>
      <c r="AV38" s="26">
        <v>6.97</v>
      </c>
      <c r="AW38" s="26">
        <v>18.64</v>
      </c>
      <c r="AX38" s="26">
        <v>119.29</v>
      </c>
      <c r="AY38" s="26">
        <v>0</v>
      </c>
      <c r="AZ38" s="26">
        <v>17.57</v>
      </c>
      <c r="BA38" s="26">
        <v>19.68</v>
      </c>
      <c r="BB38" s="26">
        <v>16.78</v>
      </c>
      <c r="BC38" s="26">
        <v>6.67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0.13</v>
      </c>
      <c r="BL38" s="26">
        <v>0</v>
      </c>
      <c r="BM38" s="26">
        <v>7.0000000000000007E-2</v>
      </c>
      <c r="BN38" s="26">
        <v>0.01</v>
      </c>
      <c r="BO38" s="26">
        <v>0.01</v>
      </c>
      <c r="BP38" s="26">
        <v>0</v>
      </c>
      <c r="BQ38" s="26">
        <v>0</v>
      </c>
      <c r="BR38" s="26">
        <v>0</v>
      </c>
      <c r="BS38" s="26">
        <v>0.45</v>
      </c>
      <c r="BT38" s="26">
        <v>0</v>
      </c>
      <c r="BU38" s="26">
        <v>0</v>
      </c>
      <c r="BV38" s="26">
        <v>1.18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78.06</v>
      </c>
      <c r="CC38" s="25">
        <v>16.25</v>
      </c>
      <c r="CE38" s="23">
        <v>210.7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0.4</v>
      </c>
      <c r="CQ38" s="23">
        <v>0.13</v>
      </c>
      <c r="CR38" s="23">
        <v>9.85</v>
      </c>
    </row>
    <row r="39" spans="1:96" s="23" customFormat="1">
      <c r="A39" s="23" t="str">
        <f>"4/2"</f>
        <v>4/2</v>
      </c>
      <c r="B39" s="24" t="s">
        <v>99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21.08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12.77</v>
      </c>
    </row>
    <row r="40" spans="1:96" s="23" customFormat="1">
      <c r="A40" s="23" t="str">
        <f>"46/3"</f>
        <v>46/3</v>
      </c>
      <c r="B40" s="24" t="s">
        <v>100</v>
      </c>
      <c r="C40" s="25" t="str">
        <f>"180"</f>
        <v>180</v>
      </c>
      <c r="D40" s="25">
        <v>6.36</v>
      </c>
      <c r="E40" s="25">
        <v>0.04</v>
      </c>
      <c r="F40" s="25">
        <v>3.57</v>
      </c>
      <c r="G40" s="25">
        <v>0.8</v>
      </c>
      <c r="H40" s="25">
        <v>40.93</v>
      </c>
      <c r="I40" s="25">
        <v>220.7282094</v>
      </c>
      <c r="J40" s="26">
        <v>2.2400000000000002</v>
      </c>
      <c r="K40" s="26">
        <v>0.1</v>
      </c>
      <c r="L40" s="26">
        <v>0</v>
      </c>
      <c r="M40" s="26">
        <v>0</v>
      </c>
      <c r="N40" s="26">
        <v>1.17</v>
      </c>
      <c r="O40" s="26">
        <v>37.700000000000003</v>
      </c>
      <c r="P40" s="26">
        <v>2.06</v>
      </c>
      <c r="Q40" s="26">
        <v>0</v>
      </c>
      <c r="R40" s="26">
        <v>0</v>
      </c>
      <c r="S40" s="26">
        <v>0</v>
      </c>
      <c r="T40" s="26">
        <v>1.54</v>
      </c>
      <c r="U40" s="26">
        <v>455.42</v>
      </c>
      <c r="V40" s="26">
        <v>67.52</v>
      </c>
      <c r="W40" s="26">
        <v>14.97</v>
      </c>
      <c r="X40" s="26">
        <v>8.74</v>
      </c>
      <c r="Y40" s="26">
        <v>48.26</v>
      </c>
      <c r="Z40" s="26">
        <v>0.89</v>
      </c>
      <c r="AA40" s="26">
        <v>10.8</v>
      </c>
      <c r="AB40" s="26">
        <v>10.8</v>
      </c>
      <c r="AC40" s="26">
        <v>20.25</v>
      </c>
      <c r="AD40" s="26">
        <v>0.96</v>
      </c>
      <c r="AE40" s="26">
        <v>0.08</v>
      </c>
      <c r="AF40" s="26">
        <v>0.02</v>
      </c>
      <c r="AG40" s="26">
        <v>0.59</v>
      </c>
      <c r="AH40" s="26">
        <v>1.78</v>
      </c>
      <c r="AI40" s="26">
        <v>0</v>
      </c>
      <c r="AJ40" s="26">
        <v>0</v>
      </c>
      <c r="AK40" s="26">
        <v>275.61</v>
      </c>
      <c r="AL40" s="26">
        <v>251.98</v>
      </c>
      <c r="AM40" s="26">
        <v>472.07</v>
      </c>
      <c r="AN40" s="26">
        <v>147.44999999999999</v>
      </c>
      <c r="AO40" s="26">
        <v>89.89</v>
      </c>
      <c r="AP40" s="26">
        <v>182.63</v>
      </c>
      <c r="AQ40" s="26">
        <v>59.92</v>
      </c>
      <c r="AR40" s="26">
        <v>292.87</v>
      </c>
      <c r="AS40" s="26">
        <v>193.67</v>
      </c>
      <c r="AT40" s="26">
        <v>233.51</v>
      </c>
      <c r="AU40" s="26">
        <v>200.31</v>
      </c>
      <c r="AV40" s="26">
        <v>117.69</v>
      </c>
      <c r="AW40" s="26">
        <v>204.66</v>
      </c>
      <c r="AX40" s="26">
        <v>1797.43</v>
      </c>
      <c r="AY40" s="26">
        <v>0</v>
      </c>
      <c r="AZ40" s="26">
        <v>566.38</v>
      </c>
      <c r="BA40" s="26">
        <v>293.38</v>
      </c>
      <c r="BB40" s="26">
        <v>147.32</v>
      </c>
      <c r="BC40" s="26">
        <v>116.63</v>
      </c>
      <c r="BD40" s="26">
        <v>0.11</v>
      </c>
      <c r="BE40" s="26">
        <v>0.05</v>
      </c>
      <c r="BF40" s="26">
        <v>0.03</v>
      </c>
      <c r="BG40" s="26">
        <v>0.06</v>
      </c>
      <c r="BH40" s="26">
        <v>7.0000000000000007E-2</v>
      </c>
      <c r="BI40" s="26">
        <v>0.31</v>
      </c>
      <c r="BJ40" s="26">
        <v>0</v>
      </c>
      <c r="BK40" s="26">
        <v>0.97</v>
      </c>
      <c r="BL40" s="26">
        <v>0</v>
      </c>
      <c r="BM40" s="26">
        <v>0.28000000000000003</v>
      </c>
      <c r="BN40" s="26">
        <v>0</v>
      </c>
      <c r="BO40" s="26">
        <v>0</v>
      </c>
      <c r="BP40" s="26">
        <v>0</v>
      </c>
      <c r="BQ40" s="26">
        <v>0.06</v>
      </c>
      <c r="BR40" s="26">
        <v>0.1</v>
      </c>
      <c r="BS40" s="26">
        <v>0.72</v>
      </c>
      <c r="BT40" s="26">
        <v>0</v>
      </c>
      <c r="BU40" s="26">
        <v>0</v>
      </c>
      <c r="BV40" s="26">
        <v>0.28999999999999998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9.08</v>
      </c>
      <c r="CC40" s="25">
        <v>12.3</v>
      </c>
      <c r="CE40" s="23">
        <v>12.6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1.17</v>
      </c>
      <c r="CR40" s="23">
        <v>7.45</v>
      </c>
    </row>
    <row r="41" spans="1:96" s="23" customFormat="1">
      <c r="A41" s="23" t="str">
        <f>"10/7"</f>
        <v>10/7</v>
      </c>
      <c r="B41" s="24" t="s">
        <v>101</v>
      </c>
      <c r="C41" s="25" t="str">
        <f>"90"</f>
        <v>90</v>
      </c>
      <c r="D41" s="25">
        <v>12.93</v>
      </c>
      <c r="E41" s="25">
        <v>12.87</v>
      </c>
      <c r="F41" s="25">
        <v>14.62</v>
      </c>
      <c r="G41" s="25">
        <v>3.69</v>
      </c>
      <c r="H41" s="25">
        <v>5.81</v>
      </c>
      <c r="I41" s="25">
        <v>205.38636084000004</v>
      </c>
      <c r="J41" s="26">
        <v>3.67</v>
      </c>
      <c r="K41" s="26">
        <v>2.34</v>
      </c>
      <c r="L41" s="26">
        <v>0</v>
      </c>
      <c r="M41" s="26">
        <v>0</v>
      </c>
      <c r="N41" s="26">
        <v>2.17</v>
      </c>
      <c r="O41" s="26">
        <v>3.03</v>
      </c>
      <c r="P41" s="26">
        <v>0.61</v>
      </c>
      <c r="Q41" s="26">
        <v>0</v>
      </c>
      <c r="R41" s="26">
        <v>0</v>
      </c>
      <c r="S41" s="26">
        <v>0.08</v>
      </c>
      <c r="T41" s="26">
        <v>1.49</v>
      </c>
      <c r="U41" s="26">
        <v>238.94</v>
      </c>
      <c r="V41" s="26">
        <v>173.56</v>
      </c>
      <c r="W41" s="26">
        <v>30.53</v>
      </c>
      <c r="X41" s="26">
        <v>18.86</v>
      </c>
      <c r="Y41" s="26">
        <v>125.3</v>
      </c>
      <c r="Z41" s="26">
        <v>1.25</v>
      </c>
      <c r="AA41" s="26">
        <v>41.04</v>
      </c>
      <c r="AB41" s="26">
        <v>1738.08</v>
      </c>
      <c r="AC41" s="26">
        <v>430.74</v>
      </c>
      <c r="AD41" s="26">
        <v>2.04</v>
      </c>
      <c r="AE41" s="26">
        <v>0.05</v>
      </c>
      <c r="AF41" s="26">
        <v>0.13</v>
      </c>
      <c r="AG41" s="26">
        <v>4.0599999999999996</v>
      </c>
      <c r="AH41" s="26">
        <v>8.51</v>
      </c>
      <c r="AI41" s="26">
        <v>1.1599999999999999</v>
      </c>
      <c r="AJ41" s="26">
        <v>0</v>
      </c>
      <c r="AK41" s="26">
        <v>717.63</v>
      </c>
      <c r="AL41" s="26">
        <v>757.39</v>
      </c>
      <c r="AM41" s="26">
        <v>1121.21</v>
      </c>
      <c r="AN41" s="26">
        <v>1284.33</v>
      </c>
      <c r="AO41" s="26">
        <v>343.98</v>
      </c>
      <c r="AP41" s="26">
        <v>637.89</v>
      </c>
      <c r="AQ41" s="26">
        <v>28.14</v>
      </c>
      <c r="AR41" s="26">
        <v>652.84</v>
      </c>
      <c r="AS41" s="26">
        <v>85.65</v>
      </c>
      <c r="AT41" s="26">
        <v>97.89</v>
      </c>
      <c r="AU41" s="26">
        <v>146.91999999999999</v>
      </c>
      <c r="AV41" s="26">
        <v>336.03</v>
      </c>
      <c r="AW41" s="26">
        <v>58.78</v>
      </c>
      <c r="AX41" s="26">
        <v>345.98</v>
      </c>
      <c r="AY41" s="26">
        <v>1.18</v>
      </c>
      <c r="AZ41" s="26">
        <v>89.48</v>
      </c>
      <c r="BA41" s="26">
        <v>106.23</v>
      </c>
      <c r="BB41" s="26">
        <v>453.17</v>
      </c>
      <c r="BC41" s="26">
        <v>173.31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</v>
      </c>
      <c r="BL41" s="26">
        <v>0</v>
      </c>
      <c r="BM41" s="26">
        <v>0.13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0.76</v>
      </c>
      <c r="BT41" s="26">
        <v>0</v>
      </c>
      <c r="BU41" s="26">
        <v>0</v>
      </c>
      <c r="BV41" s="26">
        <v>2.16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79.22</v>
      </c>
      <c r="CC41" s="25">
        <v>49.28</v>
      </c>
      <c r="CE41" s="23">
        <v>330.72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0.45</v>
      </c>
      <c r="CR41" s="23">
        <v>29.98</v>
      </c>
    </row>
    <row r="42" spans="1:96" s="23" customFormat="1">
      <c r="A42" s="23" t="str">
        <f>"601"</f>
        <v>601</v>
      </c>
      <c r="B42" s="24" t="s">
        <v>102</v>
      </c>
      <c r="C42" s="25" t="str">
        <f>"20"</f>
        <v>20</v>
      </c>
      <c r="D42" s="25">
        <v>0.28999999999999998</v>
      </c>
      <c r="E42" s="25">
        <v>0</v>
      </c>
      <c r="F42" s="25">
        <v>0.6</v>
      </c>
      <c r="G42" s="25">
        <v>0.02</v>
      </c>
      <c r="H42" s="25">
        <v>1.1599999999999999</v>
      </c>
      <c r="I42" s="25">
        <v>11.233095985</v>
      </c>
      <c r="J42" s="26">
        <v>0.45</v>
      </c>
      <c r="K42" s="26">
        <v>0</v>
      </c>
      <c r="L42" s="26">
        <v>0</v>
      </c>
      <c r="M42" s="26">
        <v>0</v>
      </c>
      <c r="N42" s="26">
        <v>0.26</v>
      </c>
      <c r="O42" s="26">
        <v>0.85</v>
      </c>
      <c r="P42" s="26">
        <v>0.05</v>
      </c>
      <c r="Q42" s="26">
        <v>0</v>
      </c>
      <c r="R42" s="26">
        <v>0</v>
      </c>
      <c r="S42" s="26">
        <v>0.05</v>
      </c>
      <c r="T42" s="26">
        <v>0.38</v>
      </c>
      <c r="U42" s="26">
        <v>131.16999999999999</v>
      </c>
      <c r="V42" s="26">
        <v>10.56</v>
      </c>
      <c r="W42" s="26">
        <v>4.8</v>
      </c>
      <c r="X42" s="26">
        <v>0.85</v>
      </c>
      <c r="Y42" s="26">
        <v>3.86</v>
      </c>
      <c r="Z42" s="26">
        <v>0.04</v>
      </c>
      <c r="AA42" s="26">
        <v>1.8</v>
      </c>
      <c r="AB42" s="26">
        <v>9.92</v>
      </c>
      <c r="AC42" s="26">
        <v>7.15</v>
      </c>
      <c r="AD42" s="26">
        <v>0.04</v>
      </c>
      <c r="AE42" s="26">
        <v>0</v>
      </c>
      <c r="AF42" s="26">
        <v>0</v>
      </c>
      <c r="AG42" s="26">
        <v>0.02</v>
      </c>
      <c r="AH42" s="26">
        <v>0.09</v>
      </c>
      <c r="AI42" s="26">
        <v>0.11</v>
      </c>
      <c r="AJ42" s="26">
        <v>0</v>
      </c>
      <c r="AK42" s="26">
        <v>6.24</v>
      </c>
      <c r="AL42" s="26">
        <v>5.7</v>
      </c>
      <c r="AM42" s="26">
        <v>10.68</v>
      </c>
      <c r="AN42" s="26">
        <v>3.31</v>
      </c>
      <c r="AO42" s="26">
        <v>2.0299999999999998</v>
      </c>
      <c r="AP42" s="26">
        <v>4.12</v>
      </c>
      <c r="AQ42" s="26">
        <v>1.33</v>
      </c>
      <c r="AR42" s="26">
        <v>6.63</v>
      </c>
      <c r="AS42" s="26">
        <v>4.37</v>
      </c>
      <c r="AT42" s="26">
        <v>5.3</v>
      </c>
      <c r="AU42" s="26">
        <v>4.51</v>
      </c>
      <c r="AV42" s="26">
        <v>2.65</v>
      </c>
      <c r="AW42" s="26">
        <v>4.6399999999999997</v>
      </c>
      <c r="AX42" s="26">
        <v>40.82</v>
      </c>
      <c r="AY42" s="26">
        <v>0</v>
      </c>
      <c r="AZ42" s="26">
        <v>12.86</v>
      </c>
      <c r="BA42" s="26">
        <v>6.63</v>
      </c>
      <c r="BB42" s="26">
        <v>3.31</v>
      </c>
      <c r="BC42" s="26">
        <v>2.65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19.510000000000002</v>
      </c>
      <c r="CC42" s="25">
        <v>2.2799999999999998</v>
      </c>
      <c r="CE42" s="23">
        <v>3.45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0.33</v>
      </c>
      <c r="CR42" s="23">
        <v>1.38</v>
      </c>
    </row>
    <row r="43" spans="1:96" s="23" customFormat="1">
      <c r="A43" s="23" t="str">
        <f>"2"</f>
        <v>2</v>
      </c>
      <c r="B43" s="24" t="s">
        <v>94</v>
      </c>
      <c r="C43" s="25" t="str">
        <f>"29"</f>
        <v>29</v>
      </c>
      <c r="D43" s="25">
        <v>1.92</v>
      </c>
      <c r="E43" s="25">
        <v>0</v>
      </c>
      <c r="F43" s="25">
        <v>0.19</v>
      </c>
      <c r="G43" s="25">
        <v>0.19</v>
      </c>
      <c r="H43" s="25">
        <v>13.6</v>
      </c>
      <c r="I43" s="25">
        <v>64.93128999999999</v>
      </c>
      <c r="J43" s="26">
        <v>0</v>
      </c>
      <c r="K43" s="26">
        <v>0</v>
      </c>
      <c r="L43" s="26">
        <v>0</v>
      </c>
      <c r="M43" s="26">
        <v>0</v>
      </c>
      <c r="N43" s="26">
        <v>0.32</v>
      </c>
      <c r="O43" s="26">
        <v>13.22</v>
      </c>
      <c r="P43" s="26">
        <v>0.06</v>
      </c>
      <c r="Q43" s="26">
        <v>0</v>
      </c>
      <c r="R43" s="26">
        <v>0</v>
      </c>
      <c r="S43" s="26">
        <v>0</v>
      </c>
      <c r="T43" s="26">
        <v>0.52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92.59</v>
      </c>
      <c r="AL43" s="26">
        <v>96.38</v>
      </c>
      <c r="AM43" s="26">
        <v>147.6</v>
      </c>
      <c r="AN43" s="26">
        <v>48.95</v>
      </c>
      <c r="AO43" s="26">
        <v>29.01</v>
      </c>
      <c r="AP43" s="26">
        <v>58.03</v>
      </c>
      <c r="AQ43" s="26">
        <v>21.95</v>
      </c>
      <c r="AR43" s="26">
        <v>104.96</v>
      </c>
      <c r="AS43" s="26">
        <v>65.09</v>
      </c>
      <c r="AT43" s="26">
        <v>90.83</v>
      </c>
      <c r="AU43" s="26">
        <v>74.930000000000007</v>
      </c>
      <c r="AV43" s="26">
        <v>39.36</v>
      </c>
      <c r="AW43" s="26">
        <v>69.63</v>
      </c>
      <c r="AX43" s="26">
        <v>582.30999999999995</v>
      </c>
      <c r="AY43" s="26">
        <v>0</v>
      </c>
      <c r="AZ43" s="26">
        <v>189.73</v>
      </c>
      <c r="BA43" s="26">
        <v>82.5</v>
      </c>
      <c r="BB43" s="26">
        <v>54.75</v>
      </c>
      <c r="BC43" s="26">
        <v>43.4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11.34</v>
      </c>
      <c r="CC43" s="25">
        <v>2.09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1.74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 ht="24">
      <c r="A45" s="19" t="str">
        <f>"16/10"</f>
        <v>16/10</v>
      </c>
      <c r="B45" s="20" t="s">
        <v>104</v>
      </c>
      <c r="C45" s="21" t="str">
        <f>"200"</f>
        <v>200</v>
      </c>
      <c r="D45" s="21">
        <v>1.19</v>
      </c>
      <c r="E45" s="21">
        <v>0</v>
      </c>
      <c r="F45" s="21">
        <v>0.13</v>
      </c>
      <c r="G45" s="21">
        <v>0.13</v>
      </c>
      <c r="H45" s="21">
        <v>24.68</v>
      </c>
      <c r="I45" s="21">
        <v>93.450085999999999</v>
      </c>
      <c r="J45" s="22">
        <v>0.03</v>
      </c>
      <c r="K45" s="22">
        <v>0</v>
      </c>
      <c r="L45" s="22">
        <v>0</v>
      </c>
      <c r="M45" s="22">
        <v>0</v>
      </c>
      <c r="N45" s="22">
        <v>19.3</v>
      </c>
      <c r="O45" s="22">
        <v>0.86</v>
      </c>
      <c r="P45" s="22">
        <v>4.5199999999999996</v>
      </c>
      <c r="Q45" s="22">
        <v>0</v>
      </c>
      <c r="R45" s="22">
        <v>0</v>
      </c>
      <c r="S45" s="22">
        <v>0.55000000000000004</v>
      </c>
      <c r="T45" s="22">
        <v>1.04</v>
      </c>
      <c r="U45" s="22">
        <v>3.99</v>
      </c>
      <c r="V45" s="22">
        <v>342.68</v>
      </c>
      <c r="W45" s="22">
        <v>34.18</v>
      </c>
      <c r="X45" s="22">
        <v>20.76</v>
      </c>
      <c r="Y45" s="22">
        <v>27.95</v>
      </c>
      <c r="Z45" s="22">
        <v>0.79</v>
      </c>
      <c r="AA45" s="22">
        <v>0</v>
      </c>
      <c r="AB45" s="22">
        <v>850.5</v>
      </c>
      <c r="AC45" s="22">
        <v>157.44999999999999</v>
      </c>
      <c r="AD45" s="22">
        <v>1.29</v>
      </c>
      <c r="AE45" s="22">
        <v>0.02</v>
      </c>
      <c r="AF45" s="22">
        <v>0.05</v>
      </c>
      <c r="AG45" s="22">
        <v>0.56000000000000005</v>
      </c>
      <c r="AH45" s="22">
        <v>0.85</v>
      </c>
      <c r="AI45" s="22">
        <v>20.32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214.71</v>
      </c>
      <c r="CC45" s="21">
        <v>7.62</v>
      </c>
      <c r="CE45" s="19">
        <v>141.75</v>
      </c>
      <c r="CG45" s="19">
        <v>5.17</v>
      </c>
      <c r="CH45" s="19">
        <v>5.17</v>
      </c>
      <c r="CI45" s="19">
        <v>5.17</v>
      </c>
      <c r="CJ45" s="19">
        <v>477.78</v>
      </c>
      <c r="CK45" s="19">
        <v>195.89</v>
      </c>
      <c r="CL45" s="19">
        <v>336.83</v>
      </c>
      <c r="CM45" s="19">
        <v>51.08</v>
      </c>
      <c r="CN45" s="19">
        <v>29.98</v>
      </c>
      <c r="CO45" s="19">
        <v>40.53</v>
      </c>
      <c r="CP45" s="19">
        <v>8</v>
      </c>
      <c r="CQ45" s="19">
        <v>0</v>
      </c>
      <c r="CR45" s="19">
        <v>4.62</v>
      </c>
    </row>
    <row r="46" spans="1:96" s="27" customFormat="1" ht="11.4">
      <c r="B46" s="28" t="s">
        <v>113</v>
      </c>
      <c r="C46" s="29"/>
      <c r="D46" s="29">
        <v>27.5</v>
      </c>
      <c r="E46" s="29">
        <v>12.91</v>
      </c>
      <c r="F46" s="29">
        <v>26.7</v>
      </c>
      <c r="G46" s="29">
        <v>12.46</v>
      </c>
      <c r="H46" s="29">
        <v>121.24</v>
      </c>
      <c r="I46" s="29">
        <v>813.16</v>
      </c>
      <c r="J46" s="30">
        <v>7.95</v>
      </c>
      <c r="K46" s="30">
        <v>6.99</v>
      </c>
      <c r="L46" s="30">
        <v>0</v>
      </c>
      <c r="M46" s="30">
        <v>0</v>
      </c>
      <c r="N46" s="30">
        <v>36.25</v>
      </c>
      <c r="O46" s="30">
        <v>71.78</v>
      </c>
      <c r="P46" s="30">
        <v>13.21</v>
      </c>
      <c r="Q46" s="30">
        <v>0</v>
      </c>
      <c r="R46" s="30">
        <v>0</v>
      </c>
      <c r="S46" s="30">
        <v>1.47</v>
      </c>
      <c r="T46" s="30">
        <v>9.74</v>
      </c>
      <c r="U46" s="30">
        <v>1794.18</v>
      </c>
      <c r="V46" s="30">
        <v>1343.97</v>
      </c>
      <c r="W46" s="30">
        <v>154.91</v>
      </c>
      <c r="X46" s="30">
        <v>103.52</v>
      </c>
      <c r="Y46" s="30">
        <v>338.18</v>
      </c>
      <c r="Z46" s="30">
        <v>5.84</v>
      </c>
      <c r="AA46" s="30">
        <v>57.42</v>
      </c>
      <c r="AB46" s="30">
        <v>4848.83</v>
      </c>
      <c r="AC46" s="30">
        <v>1040.1400000000001</v>
      </c>
      <c r="AD46" s="30">
        <v>8.02</v>
      </c>
      <c r="AE46" s="30">
        <v>0.28999999999999998</v>
      </c>
      <c r="AF46" s="30">
        <v>0.32</v>
      </c>
      <c r="AG46" s="30">
        <v>6.56</v>
      </c>
      <c r="AH46" s="30">
        <v>13.66</v>
      </c>
      <c r="AI46" s="30">
        <v>40.5</v>
      </c>
      <c r="AJ46" s="30">
        <v>0</v>
      </c>
      <c r="AK46" s="30">
        <v>1219.44</v>
      </c>
      <c r="AL46" s="30">
        <v>1237.4100000000001</v>
      </c>
      <c r="AM46" s="30">
        <v>2028.45</v>
      </c>
      <c r="AN46" s="30">
        <v>1745.81</v>
      </c>
      <c r="AO46" s="30">
        <v>537.87</v>
      </c>
      <c r="AP46" s="30">
        <v>1046.72</v>
      </c>
      <c r="AQ46" s="30">
        <v>165.51</v>
      </c>
      <c r="AR46" s="30">
        <v>1246.8499999999999</v>
      </c>
      <c r="AS46" s="30">
        <v>554.74</v>
      </c>
      <c r="AT46" s="30">
        <v>718.5</v>
      </c>
      <c r="AU46" s="30">
        <v>960.23</v>
      </c>
      <c r="AV46" s="30">
        <v>585.85</v>
      </c>
      <c r="AW46" s="30">
        <v>520.04999999999995</v>
      </c>
      <c r="AX46" s="30">
        <v>3671.12</v>
      </c>
      <c r="AY46" s="30">
        <v>1.18</v>
      </c>
      <c r="AZ46" s="30">
        <v>1076.56</v>
      </c>
      <c r="BA46" s="30">
        <v>672.35</v>
      </c>
      <c r="BB46" s="30">
        <v>797.94</v>
      </c>
      <c r="BC46" s="30">
        <v>402.02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1.66</v>
      </c>
      <c r="BL46" s="30">
        <v>0</v>
      </c>
      <c r="BM46" s="30">
        <v>0.67</v>
      </c>
      <c r="BN46" s="30">
        <v>0.03</v>
      </c>
      <c r="BO46" s="30">
        <v>7.0000000000000007E-2</v>
      </c>
      <c r="BP46" s="30">
        <v>0</v>
      </c>
      <c r="BQ46" s="30">
        <v>0.06</v>
      </c>
      <c r="BR46" s="30">
        <v>0.11</v>
      </c>
      <c r="BS46" s="30">
        <v>3.09</v>
      </c>
      <c r="BT46" s="30">
        <v>0</v>
      </c>
      <c r="BU46" s="30">
        <v>0</v>
      </c>
      <c r="BV46" s="30">
        <v>6.81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736.17</v>
      </c>
      <c r="CC46" s="29">
        <f>SUM($CC$37:$CC$45)</f>
        <v>112.38000000000001</v>
      </c>
      <c r="CD46" s="27">
        <f>$I$46/$I$51*100</f>
        <v>26.260192795207566</v>
      </c>
      <c r="CE46" s="27">
        <v>865.56</v>
      </c>
      <c r="CG46" s="27">
        <v>130.04</v>
      </c>
      <c r="CH46" s="27">
        <v>73.510000000000005</v>
      </c>
      <c r="CI46" s="27">
        <v>101.77</v>
      </c>
      <c r="CJ46" s="27">
        <v>2849.96</v>
      </c>
      <c r="CK46" s="27">
        <v>1339.31</v>
      </c>
      <c r="CL46" s="27">
        <v>2094.63</v>
      </c>
      <c r="CM46" s="27">
        <v>113.64</v>
      </c>
      <c r="CN46" s="27">
        <v>67.83</v>
      </c>
      <c r="CO46" s="27">
        <v>90.76</v>
      </c>
      <c r="CP46" s="27">
        <v>9.6999999999999993</v>
      </c>
      <c r="CQ46" s="27">
        <v>3.39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"10,1"</f>
        <v>10,1</v>
      </c>
      <c r="B49" s="20" t="s">
        <v>108</v>
      </c>
      <c r="C49" s="21" t="str">
        <f>"100"</f>
        <v>100</v>
      </c>
      <c r="D49" s="21">
        <v>0.8</v>
      </c>
      <c r="E49" s="21">
        <v>0</v>
      </c>
      <c r="F49" s="21">
        <v>0.2</v>
      </c>
      <c r="G49" s="21">
        <v>0.2</v>
      </c>
      <c r="H49" s="21">
        <v>9.4</v>
      </c>
      <c r="I49" s="21">
        <v>40.599999999999994</v>
      </c>
      <c r="J49" s="22">
        <v>0</v>
      </c>
      <c r="K49" s="22">
        <v>0</v>
      </c>
      <c r="L49" s="22">
        <v>0</v>
      </c>
      <c r="M49" s="22">
        <v>0</v>
      </c>
      <c r="N49" s="22">
        <v>7.5</v>
      </c>
      <c r="O49" s="22">
        <v>0</v>
      </c>
      <c r="P49" s="22">
        <v>1.9</v>
      </c>
      <c r="Q49" s="22">
        <v>0</v>
      </c>
      <c r="R49" s="22">
        <v>0</v>
      </c>
      <c r="S49" s="22">
        <v>1.1000000000000001</v>
      </c>
      <c r="T49" s="22">
        <v>0.5</v>
      </c>
      <c r="U49" s="22">
        <v>12</v>
      </c>
      <c r="V49" s="22">
        <v>155</v>
      </c>
      <c r="W49" s="22">
        <v>35</v>
      </c>
      <c r="X49" s="22">
        <v>11</v>
      </c>
      <c r="Y49" s="22">
        <v>17</v>
      </c>
      <c r="Z49" s="22">
        <v>0.1</v>
      </c>
      <c r="AA49" s="22">
        <v>0</v>
      </c>
      <c r="AB49" s="22">
        <v>60</v>
      </c>
      <c r="AC49" s="22">
        <v>10</v>
      </c>
      <c r="AD49" s="22">
        <v>0.2</v>
      </c>
      <c r="AE49" s="22">
        <v>0.06</v>
      </c>
      <c r="AF49" s="22">
        <v>0.03</v>
      </c>
      <c r="AG49" s="22">
        <v>0.2</v>
      </c>
      <c r="AH49" s="22">
        <v>0.3</v>
      </c>
      <c r="AI49" s="22">
        <v>38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88</v>
      </c>
      <c r="CC49" s="21">
        <v>30</v>
      </c>
      <c r="CE49" s="19">
        <v>10</v>
      </c>
      <c r="CG49" s="19">
        <v>1.75</v>
      </c>
      <c r="CH49" s="19">
        <v>0.44</v>
      </c>
      <c r="CI49" s="19">
        <v>1.0900000000000001</v>
      </c>
      <c r="CJ49" s="19">
        <v>87.5</v>
      </c>
      <c r="CK49" s="19">
        <v>35.880000000000003</v>
      </c>
      <c r="CL49" s="19">
        <v>61.69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25</v>
      </c>
    </row>
    <row r="50" spans="1:96" s="27" customFormat="1" ht="11.4">
      <c r="B50" s="28" t="s">
        <v>115</v>
      </c>
      <c r="C50" s="29"/>
      <c r="D50" s="29">
        <v>1.8</v>
      </c>
      <c r="E50" s="29">
        <v>0</v>
      </c>
      <c r="F50" s="29">
        <v>0.4</v>
      </c>
      <c r="G50" s="29">
        <v>0.2</v>
      </c>
      <c r="H50" s="29">
        <v>30</v>
      </c>
      <c r="I50" s="29">
        <v>127.08</v>
      </c>
      <c r="J50" s="30">
        <v>0</v>
      </c>
      <c r="K50" s="30">
        <v>0</v>
      </c>
      <c r="L50" s="30">
        <v>0</v>
      </c>
      <c r="M50" s="30">
        <v>0</v>
      </c>
      <c r="N50" s="30">
        <v>27.3</v>
      </c>
      <c r="O50" s="30">
        <v>0.4</v>
      </c>
      <c r="P50" s="30">
        <v>2.2999999999999998</v>
      </c>
      <c r="Q50" s="30">
        <v>0</v>
      </c>
      <c r="R50" s="30">
        <v>0</v>
      </c>
      <c r="S50" s="30">
        <v>2.1</v>
      </c>
      <c r="T50" s="30">
        <v>1.1000000000000001</v>
      </c>
      <c r="U50" s="30">
        <v>24</v>
      </c>
      <c r="V50" s="30">
        <v>395</v>
      </c>
      <c r="W50" s="30">
        <v>49</v>
      </c>
      <c r="X50" s="30">
        <v>19</v>
      </c>
      <c r="Y50" s="30">
        <v>31</v>
      </c>
      <c r="Z50" s="30">
        <v>2.9</v>
      </c>
      <c r="AA50" s="30">
        <v>0</v>
      </c>
      <c r="AB50" s="30">
        <v>60</v>
      </c>
      <c r="AC50" s="30">
        <v>10</v>
      </c>
      <c r="AD50" s="30">
        <v>0.4</v>
      </c>
      <c r="AE50" s="30">
        <v>0.08</v>
      </c>
      <c r="AF50" s="30">
        <v>0.05</v>
      </c>
      <c r="AG50" s="30">
        <v>0.4</v>
      </c>
      <c r="AH50" s="30">
        <v>0.7</v>
      </c>
      <c r="AI50" s="30">
        <v>42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264.2</v>
      </c>
      <c r="CC50" s="29">
        <f>SUM($CC$47:$CC$49)</f>
        <v>39.6</v>
      </c>
      <c r="CD50" s="27">
        <f>$I$50/$I$51*100</f>
        <v>4.1039221068608613</v>
      </c>
      <c r="CE50" s="27">
        <v>10</v>
      </c>
      <c r="CG50" s="27">
        <v>5.75</v>
      </c>
      <c r="CH50" s="27">
        <v>4.4400000000000004</v>
      </c>
      <c r="CI50" s="27">
        <v>5.09</v>
      </c>
      <c r="CJ50" s="27">
        <v>487.5</v>
      </c>
      <c r="CK50" s="27">
        <v>217.88</v>
      </c>
      <c r="CL50" s="27">
        <v>352.69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97.43</v>
      </c>
      <c r="E51" s="29">
        <v>32.08</v>
      </c>
      <c r="F51" s="29">
        <v>78.84</v>
      </c>
      <c r="G51" s="29">
        <v>31.48</v>
      </c>
      <c r="H51" s="29">
        <v>514.88</v>
      </c>
      <c r="I51" s="29">
        <v>3096.55</v>
      </c>
      <c r="J51" s="30">
        <v>31.66</v>
      </c>
      <c r="K51" s="30">
        <v>13.8</v>
      </c>
      <c r="L51" s="30">
        <v>0</v>
      </c>
      <c r="M51" s="30">
        <v>0</v>
      </c>
      <c r="N51" s="30">
        <v>194.1</v>
      </c>
      <c r="O51" s="30">
        <v>283.31</v>
      </c>
      <c r="P51" s="30">
        <v>37.47</v>
      </c>
      <c r="Q51" s="30">
        <v>0</v>
      </c>
      <c r="R51" s="30">
        <v>0</v>
      </c>
      <c r="S51" s="30">
        <v>7.71</v>
      </c>
      <c r="T51" s="30">
        <v>28.47</v>
      </c>
      <c r="U51" s="30">
        <v>4893.6499999999996</v>
      </c>
      <c r="V51" s="30">
        <v>3856.15</v>
      </c>
      <c r="W51" s="30">
        <v>623.79</v>
      </c>
      <c r="X51" s="30">
        <v>339.68</v>
      </c>
      <c r="Y51" s="30">
        <v>1087.42</v>
      </c>
      <c r="Z51" s="30">
        <v>21.59</v>
      </c>
      <c r="AA51" s="30">
        <v>196.06</v>
      </c>
      <c r="AB51" s="30">
        <v>9577.1200000000008</v>
      </c>
      <c r="AC51" s="30">
        <v>2198.0500000000002</v>
      </c>
      <c r="AD51" s="30">
        <v>20.010000000000002</v>
      </c>
      <c r="AE51" s="30">
        <v>1.1100000000000001</v>
      </c>
      <c r="AF51" s="30">
        <v>1.04</v>
      </c>
      <c r="AG51" s="30">
        <v>17.23</v>
      </c>
      <c r="AH51" s="30">
        <v>38.26</v>
      </c>
      <c r="AI51" s="30">
        <v>161.57</v>
      </c>
      <c r="AJ51" s="30">
        <v>0.8</v>
      </c>
      <c r="AK51" s="30">
        <v>3937.93</v>
      </c>
      <c r="AL51" s="30">
        <v>3979.65</v>
      </c>
      <c r="AM51" s="30">
        <v>6662.56</v>
      </c>
      <c r="AN51" s="30">
        <v>4585.53</v>
      </c>
      <c r="AO51" s="30">
        <v>1624.18</v>
      </c>
      <c r="AP51" s="30">
        <v>3103.53</v>
      </c>
      <c r="AQ51" s="30">
        <v>692.31</v>
      </c>
      <c r="AR51" s="30">
        <v>4053.24</v>
      </c>
      <c r="AS51" s="30">
        <v>2189.44</v>
      </c>
      <c r="AT51" s="30">
        <v>2495.4899999999998</v>
      </c>
      <c r="AU51" s="30">
        <v>3073.09</v>
      </c>
      <c r="AV51" s="30">
        <v>1716.24</v>
      </c>
      <c r="AW51" s="30">
        <v>1874.56</v>
      </c>
      <c r="AX51" s="30">
        <v>14023.79</v>
      </c>
      <c r="AY51" s="30">
        <v>2.5</v>
      </c>
      <c r="AZ51" s="30">
        <v>4376.16</v>
      </c>
      <c r="BA51" s="30">
        <v>2484.27</v>
      </c>
      <c r="BB51" s="30">
        <v>2627.54</v>
      </c>
      <c r="BC51" s="30">
        <v>1367.46</v>
      </c>
      <c r="BD51" s="30">
        <v>0.79</v>
      </c>
      <c r="BE51" s="30">
        <v>0.36</v>
      </c>
      <c r="BF51" s="30">
        <v>0.19</v>
      </c>
      <c r="BG51" s="30">
        <v>0.44</v>
      </c>
      <c r="BH51" s="30">
        <v>0.52</v>
      </c>
      <c r="BI51" s="30">
        <v>2.36</v>
      </c>
      <c r="BJ51" s="30">
        <v>0</v>
      </c>
      <c r="BK51" s="30">
        <v>8.6199999999999992</v>
      </c>
      <c r="BL51" s="30">
        <v>0</v>
      </c>
      <c r="BM51" s="30">
        <v>3.02</v>
      </c>
      <c r="BN51" s="30">
        <v>0.08</v>
      </c>
      <c r="BO51" s="30">
        <v>0.12</v>
      </c>
      <c r="BP51" s="30">
        <v>0</v>
      </c>
      <c r="BQ51" s="30">
        <v>0.45</v>
      </c>
      <c r="BR51" s="30">
        <v>0.73</v>
      </c>
      <c r="BS51" s="30">
        <v>11.85</v>
      </c>
      <c r="BT51" s="30">
        <v>0</v>
      </c>
      <c r="BU51" s="30">
        <v>0</v>
      </c>
      <c r="BV51" s="30">
        <v>15.65</v>
      </c>
      <c r="BW51" s="30">
        <v>0.13</v>
      </c>
      <c r="BX51" s="30">
        <v>0</v>
      </c>
      <c r="BY51" s="30">
        <v>0</v>
      </c>
      <c r="BZ51" s="30">
        <v>0</v>
      </c>
      <c r="CA51" s="30">
        <v>0</v>
      </c>
      <c r="CB51" s="30">
        <v>2806.21</v>
      </c>
      <c r="CC51" s="29">
        <v>429.99999999999994</v>
      </c>
      <c r="CE51" s="27">
        <v>1792.25</v>
      </c>
      <c r="CG51" s="27">
        <v>362.41</v>
      </c>
      <c r="CH51" s="27">
        <v>204.58</v>
      </c>
      <c r="CI51" s="27">
        <v>283.49</v>
      </c>
      <c r="CJ51" s="27">
        <v>13519</v>
      </c>
      <c r="CK51" s="27">
        <v>6124.05</v>
      </c>
      <c r="CL51" s="27">
        <v>9821.52</v>
      </c>
      <c r="CM51" s="27">
        <v>293</v>
      </c>
      <c r="CN51" s="27">
        <v>190.72</v>
      </c>
      <c r="CO51" s="27">
        <v>241.93</v>
      </c>
      <c r="CP51" s="27">
        <v>36.89</v>
      </c>
      <c r="CQ51" s="27">
        <v>7.96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13</v>
      </c>
      <c r="E53" s="16"/>
      <c r="F53" s="16">
        <v>24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5:CC55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100</v>
      </c>
      <c r="F24" s="49">
        <v>30</v>
      </c>
      <c r="G24" s="48">
        <v>40.599999999999994</v>
      </c>
      <c r="H24" s="48">
        <v>0.8</v>
      </c>
      <c r="I24" s="48">
        <v>0.2</v>
      </c>
      <c r="J24" s="50">
        <v>9.4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45754.381296296298</v>
      </c>
      <c r="C1">
        <f>YEAR(Дата_Сост)</f>
        <v>2025</v>
      </c>
      <c r="D1">
        <f>MONTH(Дата_Сост)</f>
        <v>4</v>
      </c>
      <c r="E1">
        <f>DAY(Дата_Сост)</f>
        <v>7</v>
      </c>
    </row>
    <row r="2" spans="1:5">
      <c r="A2" t="s">
        <v>82</v>
      </c>
      <c r="B2" s="2">
        <v>45740.403055555558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31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2025-03-24T05:58:14Z</dcterms:modified>
</cp:coreProperties>
</file>