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<sst xmlns="http://schemas.openxmlformats.org/spreadsheetml/2006/main" count="184" uniqueCount="153">
  <si>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</si>
  <si>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</si>
  <si>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</si>
  <si>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</si>
  <si>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</si>
  <si>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</si>
  <si>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</si>
  <si>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</si>
  <si>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</si>
  <si>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</si>
  <si>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</si>
  <si>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</si>
  <si>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</si>
  <si>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</si>
  <si>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</si>
  <si>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</si>
  <si>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</si>
  <si>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</si>
  <si>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</si>
  <si>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</si>
  <si>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</si>
  <si>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</si>
  <si>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</si>
  <si>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</si>
  <si>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</si>
  <si>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</si>
  <si>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</si>
  <si>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</si>
  <si>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</si>
  <si>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</si>
  <si>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</si>
  <si>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</si>
  <si>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</si>
  <si>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</si>
  <si>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</si>
  <si>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</si>
  <si>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</si>
  <si>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</si>
  <si>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</si>
  <si>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</si>
  <si>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</si>
  <si>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</si>
  <si>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</si>
  <si>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</si>
  <si>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</si>
  <si>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</si>
  <si>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</si>
  <si>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</si>
  <si>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</si>
  <si>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</si>
  <si>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</si>
  <si>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</si>
  <si>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</si>
  <si>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</si>
  <si>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</si>
  <si>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</si>
  <si>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</si>
  <si>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</si>
  <si>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</si>
  <si>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</si>
  <si>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</si>
  <si>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</si>
  <si>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</si>
  <si>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</si>
  <si>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</si>
  <si>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</si>
  <si>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</si>
  <si>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</si>
  <si>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</si>
  <si>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</si>
  <si>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</si>
  <si>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</si>
  <si>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</si>
  <si>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</si>
  <si>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</si>
  <si>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</si>
  <si>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</si>
  <si>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</si>
  <si>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</si>
  <si>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</si>
  <si>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</si>
  <si>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</si>
  <si>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</si>
  <si>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</si>
  <si>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</si>
  <si>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</si>
  <si>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</si>
  <si>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</si>
  <si>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</si>
  <si>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</si>
  <si>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</si>
  <si>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</si>
  <si>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</si>
  <si>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</si>
  <si>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</si>
  <si>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</si>
  <si>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</si>
  <si>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</si>
  <si>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</si>
  <si>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</si>
  <si>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</si>
  <si>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</si>
  <si>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</si>
  <si>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</si>
  <si>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</si>
  <si>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</si>
  <si>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</si>
  <si>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</si>
  <si>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</si>
  <si>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</si>
  <si>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</si>
  <si>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</si>
  <si>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</si>
  <si>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</si>
  <si>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</si>
  <si>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</si>
  <si>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</si>
  <si>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</si>
  <si>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</si>
  <si>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</si>
  <si>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</si>
  <si>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</si>
  <si>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</si>
  <si>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</si>
  <si>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</si>
  <si>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</si>
  <si>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</si>
  <si>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</si>
  <si>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</si>
  <si>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</si>
  <si>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</si>
  <si>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</si>
  <si>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</si>
  <si>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</si>
  <si>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</si>
  <si>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</si>
  <si>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</si>
  <si>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</si>
  <si>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</si>
  <si>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</si>
  <si>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</si>
  <si>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</si>
  <si>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</si>
  <si>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</si>
  <si>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</si>
  <si>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</si>
  <si>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</si>
  <si>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</si>
  <si>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</si>
  <si>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</si>
  <si>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Согласовано
Директор школы  № _______________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</si>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</sst>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8.4.2025г.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"8 апреля 2025 г."</f>
        <v>8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48.03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29.11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2.16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73.290000000000006</v>
      </c>
      <c r="CD16" s="27">
        <f>$I$16/$I$49*100</f>
        <v>15.294962856082034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12.57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7.62</v>
      </c>
    </row>
    <row r="20" spans="1:96" s="23" customFormat="1">
      <c r="A20" s="23" t="str">
        <f>"4/90"</f>
        <v>4/90</v>
      </c>
      <c r="B20" s="24" t="s">
        <v>101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65.94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39.97</v>
      </c>
    </row>
    <row r="21" spans="1:96" s="23" customFormat="1">
      <c r="A21" s="23" t="str">
        <f>"2"</f>
        <v>2</v>
      </c>
      <c r="B21" s="24" t="s">
        <v>95</v>
      </c>
      <c r="C21" s="25" t="str">
        <f>"20"</f>
        <v>20</v>
      </c>
      <c r="D21" s="25">
        <v>1.32</v>
      </c>
      <c r="E21" s="25">
        <v>0</v>
      </c>
      <c r="F21" s="25">
        <v>0.13</v>
      </c>
      <c r="G21" s="25">
        <v>0.13</v>
      </c>
      <c r="H21" s="25">
        <v>9.3800000000000008</v>
      </c>
      <c r="I21" s="25">
        <v>44.780199999999994</v>
      </c>
      <c r="J21" s="26">
        <v>0</v>
      </c>
      <c r="K21" s="26">
        <v>0</v>
      </c>
      <c r="L21" s="26">
        <v>0</v>
      </c>
      <c r="M21" s="26">
        <v>0</v>
      </c>
      <c r="N21" s="26">
        <v>0.22</v>
      </c>
      <c r="O21" s="26">
        <v>9.1199999999999992</v>
      </c>
      <c r="P21" s="26">
        <v>0.04</v>
      </c>
      <c r="Q21" s="26">
        <v>0</v>
      </c>
      <c r="R21" s="26">
        <v>0</v>
      </c>
      <c r="S21" s="26">
        <v>0</v>
      </c>
      <c r="T21" s="26">
        <v>0.36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63.86</v>
      </c>
      <c r="AL21" s="26">
        <v>66.47</v>
      </c>
      <c r="AM21" s="26">
        <v>101.79</v>
      </c>
      <c r="AN21" s="26">
        <v>33.76</v>
      </c>
      <c r="AO21" s="26">
        <v>20.010000000000002</v>
      </c>
      <c r="AP21" s="26">
        <v>40.020000000000003</v>
      </c>
      <c r="AQ21" s="26">
        <v>15.14</v>
      </c>
      <c r="AR21" s="26">
        <v>72.38</v>
      </c>
      <c r="AS21" s="26">
        <v>44.89</v>
      </c>
      <c r="AT21" s="26">
        <v>62.64</v>
      </c>
      <c r="AU21" s="26">
        <v>51.68</v>
      </c>
      <c r="AV21" s="26">
        <v>27.14</v>
      </c>
      <c r="AW21" s="26">
        <v>48.02</v>
      </c>
      <c r="AX21" s="26">
        <v>401.59</v>
      </c>
      <c r="AY21" s="26">
        <v>0</v>
      </c>
      <c r="AZ21" s="26">
        <v>130.85</v>
      </c>
      <c r="BA21" s="26">
        <v>56.9</v>
      </c>
      <c r="BB21" s="26">
        <v>37.76</v>
      </c>
      <c r="BC21" s="26">
        <v>29.93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0.01</v>
      </c>
      <c r="BT21" s="26">
        <v>0</v>
      </c>
      <c r="BU21" s="26">
        <v>0</v>
      </c>
      <c r="BV21" s="26">
        <v>0.06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7.82</v>
      </c>
      <c r="CC21" s="25">
        <v>1.44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</v>
      </c>
    </row>
    <row r="22" spans="1:96" s="23" customFormat="1">
      <c r="A22" s="23" t="str">
        <f>"3"</f>
        <v>3</v>
      </c>
      <c r="B22" s="24" t="s">
        <v>102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1.48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1.23</v>
      </c>
    </row>
    <row r="23" spans="1:96" s="19" customFormat="1">
      <c r="A23" s="19" t="str">
        <f>"6/10"</f>
        <v>6/10</v>
      </c>
      <c r="B23" s="20" t="s">
        <v>103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104</v>
      </c>
      <c r="C24" s="29"/>
      <c r="D24" s="29">
        <v>24.6</v>
      </c>
      <c r="E24" s="29">
        <v>13.72</v>
      </c>
      <c r="F24" s="29">
        <v>22.5</v>
      </c>
      <c r="G24" s="29">
        <v>6.42</v>
      </c>
      <c r="H24" s="29">
        <v>102.46</v>
      </c>
      <c r="I24" s="29">
        <v>695.27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23.28</v>
      </c>
      <c r="O24" s="30">
        <v>68.989999999999995</v>
      </c>
      <c r="P24" s="30">
        <v>10.18</v>
      </c>
      <c r="Q24" s="30">
        <v>0</v>
      </c>
      <c r="R24" s="30">
        <v>0</v>
      </c>
      <c r="S24" s="30">
        <v>0.91</v>
      </c>
      <c r="T24" s="30">
        <v>6.7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1171.6300000000001</v>
      </c>
      <c r="AL24" s="30">
        <v>1189.8900000000001</v>
      </c>
      <c r="AM24" s="30">
        <v>1824.8</v>
      </c>
      <c r="AN24" s="30">
        <v>1757.59</v>
      </c>
      <c r="AO24" s="30">
        <v>509.96</v>
      </c>
      <c r="AP24" s="30">
        <v>961.01</v>
      </c>
      <c r="AQ24" s="30">
        <v>101.53</v>
      </c>
      <c r="AR24" s="30">
        <v>1107.1300000000001</v>
      </c>
      <c r="AS24" s="30">
        <v>364.76</v>
      </c>
      <c r="AT24" s="30">
        <v>498.9</v>
      </c>
      <c r="AU24" s="30">
        <v>501.54</v>
      </c>
      <c r="AV24" s="30">
        <v>538.94000000000005</v>
      </c>
      <c r="AW24" s="30">
        <v>326.97000000000003</v>
      </c>
      <c r="AX24" s="30">
        <v>1792.05</v>
      </c>
      <c r="AY24" s="30">
        <v>0</v>
      </c>
      <c r="AZ24" s="30">
        <v>524.04</v>
      </c>
      <c r="BA24" s="30">
        <v>347.39</v>
      </c>
      <c r="BB24" s="30">
        <v>739.99</v>
      </c>
      <c r="BC24" s="30">
        <v>320.89999999999998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0.49</v>
      </c>
      <c r="BL24" s="30">
        <v>0</v>
      </c>
      <c r="BM24" s="30">
        <v>0.23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1.45</v>
      </c>
      <c r="BT24" s="30">
        <v>0</v>
      </c>
      <c r="BU24" s="30">
        <v>0</v>
      </c>
      <c r="BV24" s="30">
        <v>3.29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677.49</v>
      </c>
      <c r="CC24" s="29">
        <f>SUM($CC$17:$CC$23)</f>
        <v>97.84</v>
      </c>
      <c r="CD24" s="27">
        <f>$I$24/$I$49*100</f>
        <v>20.987445627401677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106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21.6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</v>
      </c>
    </row>
    <row r="27" spans="1:96" s="19" customFormat="1">
      <c r="A27" s="19" t="str">
        <f>"16/1"</f>
        <v>16/1</v>
      </c>
      <c r="B27" s="20" t="s">
        <v>107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7.27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6.06</v>
      </c>
    </row>
    <row r="28" spans="1:96" s="27" customFormat="1" ht="11.4">
      <c r="B28" s="28" t="s">
        <v>108</v>
      </c>
      <c r="C28" s="29"/>
      <c r="D28" s="29">
        <v>13.65</v>
      </c>
      <c r="E28" s="29">
        <v>0</v>
      </c>
      <c r="F28" s="29">
        <v>12.75</v>
      </c>
      <c r="G28" s="29">
        <v>0</v>
      </c>
      <c r="H28" s="29">
        <v>42.6</v>
      </c>
      <c r="I28" s="29">
        <v>324.02999999999997</v>
      </c>
      <c r="J28" s="30">
        <v>1.05</v>
      </c>
      <c r="K28" s="30">
        <v>0</v>
      </c>
      <c r="L28" s="30">
        <v>0</v>
      </c>
      <c r="M28" s="30">
        <v>0</v>
      </c>
      <c r="N28" s="30">
        <v>36.6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</v>
      </c>
      <c r="AG28" s="30">
        <v>0.15</v>
      </c>
      <c r="AH28" s="30">
        <v>1.35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28.87</v>
      </c>
      <c r="CD28" s="27">
        <f>$I$28/$I$49*100</f>
        <v>9.7811814210982266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92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93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48.03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29.11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80.25</v>
      </c>
      <c r="CD36" s="27">
        <f>$I$36/$I$49*100</f>
        <v>17.759049019104744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99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15.71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9.52</v>
      </c>
    </row>
    <row r="40" spans="1:96" s="23" customFormat="1">
      <c r="A40" s="23" t="str">
        <f>"4/90"</f>
        <v>4/90</v>
      </c>
      <c r="B40" s="24" t="s">
        <v>101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74.94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45.42</v>
      </c>
    </row>
    <row r="41" spans="1:96" s="23" customFormat="1">
      <c r="A41" s="23" t="str">
        <f>"2"</f>
        <v>2</v>
      </c>
      <c r="B41" s="24" t="s">
        <v>95</v>
      </c>
      <c r="C41" s="25" t="str">
        <f>"33,6"</f>
        <v>33,6</v>
      </c>
      <c r="D41" s="25">
        <v>2.2200000000000002</v>
      </c>
      <c r="E41" s="25">
        <v>0</v>
      </c>
      <c r="F41" s="25">
        <v>0.22</v>
      </c>
      <c r="G41" s="25">
        <v>0.22</v>
      </c>
      <c r="H41" s="25">
        <v>15.76</v>
      </c>
      <c r="I41" s="25">
        <v>75.230735999999993</v>
      </c>
      <c r="J41" s="26">
        <v>0</v>
      </c>
      <c r="K41" s="26">
        <v>0</v>
      </c>
      <c r="L41" s="26">
        <v>0</v>
      </c>
      <c r="M41" s="26">
        <v>0</v>
      </c>
      <c r="N41" s="26">
        <v>0.37</v>
      </c>
      <c r="O41" s="26">
        <v>15.32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107.28</v>
      </c>
      <c r="AL41" s="26">
        <v>111.67</v>
      </c>
      <c r="AM41" s="26">
        <v>171.01</v>
      </c>
      <c r="AN41" s="26">
        <v>56.71</v>
      </c>
      <c r="AO41" s="26">
        <v>33.619999999999997</v>
      </c>
      <c r="AP41" s="26">
        <v>67.23</v>
      </c>
      <c r="AQ41" s="26">
        <v>25.43</v>
      </c>
      <c r="AR41" s="26">
        <v>121.61</v>
      </c>
      <c r="AS41" s="26">
        <v>75.42</v>
      </c>
      <c r="AT41" s="26">
        <v>105.24</v>
      </c>
      <c r="AU41" s="26">
        <v>86.82</v>
      </c>
      <c r="AV41" s="26">
        <v>45.6</v>
      </c>
      <c r="AW41" s="26">
        <v>80.680000000000007</v>
      </c>
      <c r="AX41" s="26">
        <v>674.67</v>
      </c>
      <c r="AY41" s="26">
        <v>0</v>
      </c>
      <c r="AZ41" s="26">
        <v>219.82</v>
      </c>
      <c r="BA41" s="26">
        <v>95.59</v>
      </c>
      <c r="BB41" s="26">
        <v>63.43</v>
      </c>
      <c r="BC41" s="26">
        <v>50.28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13.14</v>
      </c>
      <c r="CC41" s="25">
        <v>2.42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2.02</v>
      </c>
    </row>
    <row r="42" spans="1:96" s="23" customFormat="1">
      <c r="A42" s="23" t="str">
        <f>"3"</f>
        <v>3</v>
      </c>
      <c r="B42" s="24" t="s">
        <v>102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2.2200000000000002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"6/10"</f>
        <v>6/10</v>
      </c>
      <c r="B43" s="20" t="s">
        <v>103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112</v>
      </c>
      <c r="C44" s="29"/>
      <c r="D44" s="29">
        <v>29.87</v>
      </c>
      <c r="E44" s="29">
        <v>15.59</v>
      </c>
      <c r="F44" s="29">
        <v>28.43</v>
      </c>
      <c r="G44" s="29">
        <v>7.76</v>
      </c>
      <c r="H44" s="29">
        <v>127.08</v>
      </c>
      <c r="I44" s="29">
        <v>865.44</v>
      </c>
      <c r="J44" s="30">
        <v>6.34</v>
      </c>
      <c r="K44" s="30">
        <v>4.6900000000000004</v>
      </c>
      <c r="L44" s="30">
        <v>0</v>
      </c>
      <c r="M44" s="30">
        <v>0</v>
      </c>
      <c r="N44" s="30">
        <v>27.03</v>
      </c>
      <c r="O44" s="30">
        <v>87.51</v>
      </c>
      <c r="P44" s="30">
        <v>12.54</v>
      </c>
      <c r="Q44" s="30">
        <v>0</v>
      </c>
      <c r="R44" s="30">
        <v>0</v>
      </c>
      <c r="S44" s="30">
        <v>1.18</v>
      </c>
      <c r="T44" s="30">
        <v>8.6999999999999993</v>
      </c>
      <c r="U44" s="30">
        <v>1555.29</v>
      </c>
      <c r="V44" s="30">
        <v>1307.08</v>
      </c>
      <c r="W44" s="30">
        <v>122.78</v>
      </c>
      <c r="X44" s="30">
        <v>111.43</v>
      </c>
      <c r="Y44" s="30">
        <v>351.33</v>
      </c>
      <c r="Z44" s="30">
        <v>5.32</v>
      </c>
      <c r="AA44" s="30">
        <v>33.32</v>
      </c>
      <c r="AB44" s="30">
        <v>4725.62</v>
      </c>
      <c r="AC44" s="30">
        <v>920.54</v>
      </c>
      <c r="AD44" s="30">
        <v>8.9600000000000009</v>
      </c>
      <c r="AE44" s="30">
        <v>0.26</v>
      </c>
      <c r="AF44" s="30">
        <v>0.27</v>
      </c>
      <c r="AG44" s="30">
        <v>8.83</v>
      </c>
      <c r="AH44" s="30">
        <v>17.93</v>
      </c>
      <c r="AI44" s="30">
        <v>10.52</v>
      </c>
      <c r="AJ44" s="30">
        <v>0</v>
      </c>
      <c r="AK44" s="30">
        <v>1301.19</v>
      </c>
      <c r="AL44" s="30">
        <v>1340.49</v>
      </c>
      <c r="AM44" s="30">
        <v>2174.29</v>
      </c>
      <c r="AN44" s="30">
        <v>2039.29</v>
      </c>
      <c r="AO44" s="30">
        <v>599.89</v>
      </c>
      <c r="AP44" s="30">
        <v>1135.1600000000001</v>
      </c>
      <c r="AQ44" s="30">
        <v>132.07</v>
      </c>
      <c r="AR44" s="30">
        <v>1333.94</v>
      </c>
      <c r="AS44" s="30">
        <v>469.01</v>
      </c>
      <c r="AT44" s="30">
        <v>637.85</v>
      </c>
      <c r="AU44" s="30">
        <v>642.08000000000004</v>
      </c>
      <c r="AV44" s="30">
        <v>639.88</v>
      </c>
      <c r="AW44" s="30">
        <v>427.71</v>
      </c>
      <c r="AX44" s="30">
        <v>2422.96</v>
      </c>
      <c r="AY44" s="30">
        <v>0</v>
      </c>
      <c r="AZ44" s="30">
        <v>719.93</v>
      </c>
      <c r="BA44" s="30">
        <v>455.52</v>
      </c>
      <c r="BB44" s="30">
        <v>879.89</v>
      </c>
      <c r="BC44" s="30">
        <v>393.97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0.59</v>
      </c>
      <c r="BL44" s="30">
        <v>0</v>
      </c>
      <c r="BM44" s="30">
        <v>0.28000000000000003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1.71</v>
      </c>
      <c r="BT44" s="30">
        <v>0</v>
      </c>
      <c r="BU44" s="30">
        <v>0</v>
      </c>
      <c r="BV44" s="30">
        <v>3.91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796.59</v>
      </c>
      <c r="CC44" s="29">
        <f>SUM($CC$37:$CC$43)</f>
        <v>119.44</v>
      </c>
      <c r="CD44" s="27">
        <f>$I$44/$I$49*100</f>
        <v>26.124203465960715</v>
      </c>
      <c r="CE44" s="27">
        <v>820.92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106</v>
      </c>
      <c r="C46" s="25" t="str">
        <f>"160"</f>
        <v>160</v>
      </c>
      <c r="D46" s="25">
        <v>4.32</v>
      </c>
      <c r="E46" s="25">
        <v>0</v>
      </c>
      <c r="F46" s="25">
        <v>4</v>
      </c>
      <c r="G46" s="25">
        <v>0</v>
      </c>
      <c r="H46" s="25">
        <v>25.92</v>
      </c>
      <c r="I46" s="25">
        <v>144.096</v>
      </c>
      <c r="J46" s="26">
        <v>1.1200000000000001</v>
      </c>
      <c r="K46" s="26">
        <v>0</v>
      </c>
      <c r="L46" s="26">
        <v>0</v>
      </c>
      <c r="M46" s="26">
        <v>0</v>
      </c>
      <c r="N46" s="26">
        <v>19.52</v>
      </c>
      <c r="O46" s="26">
        <v>0</v>
      </c>
      <c r="P46" s="26">
        <v>6.4</v>
      </c>
      <c r="Q46" s="26">
        <v>0</v>
      </c>
      <c r="R46" s="26">
        <v>0</v>
      </c>
      <c r="S46" s="26">
        <v>1.28</v>
      </c>
      <c r="T46" s="26">
        <v>1.1200000000000001</v>
      </c>
      <c r="U46" s="26">
        <v>72</v>
      </c>
      <c r="V46" s="26">
        <v>196.8</v>
      </c>
      <c r="W46" s="26">
        <v>174.4</v>
      </c>
      <c r="X46" s="26">
        <v>20.8</v>
      </c>
      <c r="Y46" s="26">
        <v>136</v>
      </c>
      <c r="Z46" s="26">
        <v>0.16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0.21</v>
      </c>
      <c r="AG46" s="26">
        <v>0.16</v>
      </c>
      <c r="AH46" s="26">
        <v>1.44</v>
      </c>
      <c r="AI46" s="26">
        <v>2.56</v>
      </c>
      <c r="AJ46" s="26">
        <v>0</v>
      </c>
      <c r="AK46" s="26">
        <v>3488</v>
      </c>
      <c r="AL46" s="26">
        <v>3552</v>
      </c>
      <c r="AM46" s="26">
        <v>6112</v>
      </c>
      <c r="AN46" s="26">
        <v>4896</v>
      </c>
      <c r="AO46" s="26">
        <v>1088</v>
      </c>
      <c r="AP46" s="26">
        <v>3232</v>
      </c>
      <c r="AQ46" s="26">
        <v>960</v>
      </c>
      <c r="AR46" s="26">
        <v>2752</v>
      </c>
      <c r="AS46" s="26">
        <v>2944</v>
      </c>
      <c r="AT46" s="26">
        <v>3168</v>
      </c>
      <c r="AU46" s="26">
        <v>7136</v>
      </c>
      <c r="AV46" s="26">
        <v>1472</v>
      </c>
      <c r="AW46" s="26">
        <v>1920</v>
      </c>
      <c r="AX46" s="26">
        <v>7616</v>
      </c>
      <c r="AY46" s="26">
        <v>0</v>
      </c>
      <c r="AZ46" s="26">
        <v>3392</v>
      </c>
      <c r="BA46" s="26">
        <v>3968</v>
      </c>
      <c r="BB46" s="26">
        <v>2144</v>
      </c>
      <c r="BC46" s="26">
        <v>1216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132.16</v>
      </c>
      <c r="CC46" s="25">
        <v>23.04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19.2</v>
      </c>
    </row>
    <row r="47" spans="1:96" s="19" customFormat="1">
      <c r="A47" s="19" t="str">
        <f>"16/1"</f>
        <v>16/1</v>
      </c>
      <c r="B47" s="20" t="s">
        <v>107</v>
      </c>
      <c r="C47" s="21" t="str">
        <f>"30"</f>
        <v>30</v>
      </c>
      <c r="D47" s="21">
        <v>9.6</v>
      </c>
      <c r="E47" s="21">
        <v>0</v>
      </c>
      <c r="F47" s="21">
        <v>9</v>
      </c>
      <c r="G47" s="21">
        <v>0</v>
      </c>
      <c r="H47" s="21">
        <v>18.3</v>
      </c>
      <c r="I47" s="21">
        <v>188.94</v>
      </c>
      <c r="J47" s="22">
        <v>0</v>
      </c>
      <c r="K47" s="22">
        <v>0</v>
      </c>
      <c r="L47" s="22">
        <v>0</v>
      </c>
      <c r="M47" s="22">
        <v>0</v>
      </c>
      <c r="N47" s="22">
        <v>18.3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7.27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6.06</v>
      </c>
    </row>
    <row r="48" spans="1:96" s="27" customFormat="1" ht="11.4">
      <c r="B48" s="28" t="s">
        <v>114</v>
      </c>
      <c r="C48" s="29"/>
      <c r="D48" s="29">
        <v>13.92</v>
      </c>
      <c r="E48" s="29">
        <v>0</v>
      </c>
      <c r="F48" s="29">
        <v>13</v>
      </c>
      <c r="G48" s="29">
        <v>0</v>
      </c>
      <c r="H48" s="29">
        <v>44.22</v>
      </c>
      <c r="I48" s="29">
        <v>333.04</v>
      </c>
      <c r="J48" s="30">
        <v>1.1200000000000001</v>
      </c>
      <c r="K48" s="30">
        <v>0</v>
      </c>
      <c r="L48" s="30">
        <v>0</v>
      </c>
      <c r="M48" s="30">
        <v>0</v>
      </c>
      <c r="N48" s="30">
        <v>37.82</v>
      </c>
      <c r="O48" s="30">
        <v>0</v>
      </c>
      <c r="P48" s="30">
        <v>6.4</v>
      </c>
      <c r="Q48" s="30">
        <v>0</v>
      </c>
      <c r="R48" s="30">
        <v>0</v>
      </c>
      <c r="S48" s="30">
        <v>1.28</v>
      </c>
      <c r="T48" s="30">
        <v>1.1200000000000001</v>
      </c>
      <c r="U48" s="30">
        <v>72</v>
      </c>
      <c r="V48" s="30">
        <v>196.8</v>
      </c>
      <c r="W48" s="30">
        <v>174.4</v>
      </c>
      <c r="X48" s="30">
        <v>20.8</v>
      </c>
      <c r="Y48" s="30">
        <v>136</v>
      </c>
      <c r="Z48" s="30">
        <v>0.16</v>
      </c>
      <c r="AA48" s="30">
        <v>0</v>
      </c>
      <c r="AB48" s="30">
        <v>0</v>
      </c>
      <c r="AC48" s="30">
        <v>0</v>
      </c>
      <c r="AD48" s="30">
        <v>0</v>
      </c>
      <c r="AE48" s="30">
        <v>0.05</v>
      </c>
      <c r="AF48" s="30">
        <v>0.21</v>
      </c>
      <c r="AG48" s="30">
        <v>0.16</v>
      </c>
      <c r="AH48" s="30">
        <v>1.44</v>
      </c>
      <c r="AI48" s="30">
        <v>2.56</v>
      </c>
      <c r="AJ48" s="30">
        <v>0</v>
      </c>
      <c r="AK48" s="30">
        <v>3488</v>
      </c>
      <c r="AL48" s="30">
        <v>3552</v>
      </c>
      <c r="AM48" s="30">
        <v>6112</v>
      </c>
      <c r="AN48" s="30">
        <v>4896</v>
      </c>
      <c r="AO48" s="30">
        <v>1088</v>
      </c>
      <c r="AP48" s="30">
        <v>3232</v>
      </c>
      <c r="AQ48" s="30">
        <v>960</v>
      </c>
      <c r="AR48" s="30">
        <v>2752</v>
      </c>
      <c r="AS48" s="30">
        <v>2944</v>
      </c>
      <c r="AT48" s="30">
        <v>3168</v>
      </c>
      <c r="AU48" s="30">
        <v>7136</v>
      </c>
      <c r="AV48" s="30">
        <v>1472</v>
      </c>
      <c r="AW48" s="30">
        <v>1920</v>
      </c>
      <c r="AX48" s="30">
        <v>7616</v>
      </c>
      <c r="AY48" s="30">
        <v>0</v>
      </c>
      <c r="AZ48" s="30">
        <v>3392</v>
      </c>
      <c r="BA48" s="30">
        <v>3968</v>
      </c>
      <c r="BB48" s="30">
        <v>2144</v>
      </c>
      <c r="BC48" s="30">
        <v>1216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132.16</v>
      </c>
      <c r="CC48" s="29">
        <f>SUM($CC$45:$CC$47)</f>
        <v>30.31</v>
      </c>
      <c r="CD48" s="27">
        <f>$I$48/$I$49*100</f>
        <v>10.053157610352603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132.38</v>
      </c>
      <c r="E49" s="29">
        <v>70.209999999999994</v>
      </c>
      <c r="F49" s="29">
        <v>109.25</v>
      </c>
      <c r="G49" s="29">
        <v>19.420000000000002</v>
      </c>
      <c r="H49" s="29">
        <v>467.64</v>
      </c>
      <c r="I49" s="29">
        <v>3312.79</v>
      </c>
      <c r="J49" s="30">
        <v>32.840000000000003</v>
      </c>
      <c r="K49" s="30">
        <v>11.45</v>
      </c>
      <c r="L49" s="30">
        <v>0</v>
      </c>
      <c r="M49" s="30">
        <v>0</v>
      </c>
      <c r="N49" s="30">
        <v>198.81</v>
      </c>
      <c r="O49" s="30">
        <v>231.22</v>
      </c>
      <c r="P49" s="30">
        <v>37.61</v>
      </c>
      <c r="Q49" s="30">
        <v>0</v>
      </c>
      <c r="R49" s="30">
        <v>0</v>
      </c>
      <c r="S49" s="30">
        <v>7.09</v>
      </c>
      <c r="T49" s="30">
        <v>25.4</v>
      </c>
      <c r="U49" s="30">
        <v>3916.63</v>
      </c>
      <c r="V49" s="30">
        <v>3375.28</v>
      </c>
      <c r="W49" s="30">
        <v>1140.8</v>
      </c>
      <c r="X49" s="30">
        <v>324.95</v>
      </c>
      <c r="Y49" s="30">
        <v>1531.08</v>
      </c>
      <c r="Z49" s="30">
        <v>11.72</v>
      </c>
      <c r="AA49" s="30">
        <v>184.32</v>
      </c>
      <c r="AB49" s="30">
        <v>8738.7199999999993</v>
      </c>
      <c r="AC49" s="30">
        <v>1889.72</v>
      </c>
      <c r="AD49" s="30">
        <v>19.3</v>
      </c>
      <c r="AE49" s="30">
        <v>0.75</v>
      </c>
      <c r="AF49" s="30">
        <v>1.69</v>
      </c>
      <c r="AG49" s="30">
        <v>18.21</v>
      </c>
      <c r="AH49" s="30">
        <v>47.51</v>
      </c>
      <c r="AI49" s="30">
        <v>25.05</v>
      </c>
      <c r="AJ49" s="30">
        <v>0</v>
      </c>
      <c r="AK49" s="30">
        <v>11724.31</v>
      </c>
      <c r="AL49" s="30">
        <v>11593.48</v>
      </c>
      <c r="AM49" s="30">
        <v>19665.09</v>
      </c>
      <c r="AN49" s="30">
        <v>15965.47</v>
      </c>
      <c r="AO49" s="30">
        <v>4269.0200000000004</v>
      </c>
      <c r="AP49" s="30">
        <v>10201.93</v>
      </c>
      <c r="AQ49" s="30">
        <v>2704.5</v>
      </c>
      <c r="AR49" s="30">
        <v>10089.469999999999</v>
      </c>
      <c r="AS49" s="30">
        <v>7141.09</v>
      </c>
      <c r="AT49" s="30">
        <v>8019.12</v>
      </c>
      <c r="AU49" s="30">
        <v>15840.68</v>
      </c>
      <c r="AV49" s="30">
        <v>5162.9399999999996</v>
      </c>
      <c r="AW49" s="30">
        <v>5025.67</v>
      </c>
      <c r="AX49" s="30">
        <v>23521.25</v>
      </c>
      <c r="AY49" s="30">
        <v>1.05</v>
      </c>
      <c r="AZ49" s="30">
        <v>9399.1299999999992</v>
      </c>
      <c r="BA49" s="30">
        <v>9351.89</v>
      </c>
      <c r="BB49" s="30">
        <v>8026.7</v>
      </c>
      <c r="BC49" s="30">
        <v>3533.28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2.66</v>
      </c>
      <c r="BL49" s="30">
        <v>0</v>
      </c>
      <c r="BM49" s="30">
        <v>1.06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6.34</v>
      </c>
      <c r="BT49" s="30">
        <v>0</v>
      </c>
      <c r="BU49" s="30">
        <v>0</v>
      </c>
      <c r="BV49" s="30">
        <v>9.98</v>
      </c>
      <c r="BW49" s="30">
        <v>0.1</v>
      </c>
      <c r="BX49" s="30">
        <v>0.04</v>
      </c>
      <c r="BY49" s="30">
        <v>0</v>
      </c>
      <c r="BZ49" s="30">
        <v>0</v>
      </c>
      <c r="CA49" s="30">
        <v>0</v>
      </c>
      <c r="CB49" s="30">
        <v>2602.36</v>
      </c>
      <c r="CC49" s="29">
        <v>430.00000000000006</v>
      </c>
      <c r="CE49" s="27">
        <v>1640.77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46.25</v>
      </c>
      <c r="CQ49" s="27">
        <v>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3:CC53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150</v>
      </c>
      <c r="F23" s="43">
        <v>21.6</v>
      </c>
      <c r="G23" s="42">
        <v>135.09</v>
      </c>
      <c r="H23" s="42">
        <v>4.05</v>
      </c>
      <c r="I23" s="42">
        <v>3.75</v>
      </c>
      <c r="J23" s="44">
        <v>24.3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30</v>
      </c>
      <c r="F24" s="49">
        <v>7.27</v>
      </c>
      <c r="G24" s="48">
        <v>188.94</v>
      </c>
      <c r="H24" s="48">
        <v>9.6</v>
      </c>
      <c r="I24" s="48">
        <v>9</v>
      </c>
      <c r="J24" s="50">
        <v>18.3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45755.381296296298</v>
      </c>
      <c r="C1">
        <f>YEAR(Дата_Сост)</f>
        <v>2025</v>
      </c>
      <c r="D1">
        <f>MONTH(Дата_Сост)</f>
        <v>4</v>
      </c>
      <c r="E1">
        <f>DAY(Дата_Сост)</f>
        <v>8</v>
      </c>
    </row>
    <row r="2" spans="1:5">
      <c r="A2" t="s">
        <v>82</v>
      </c>
      <c r="B2" s="2">
        <v>45740.406701388885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2025-03-24T05:59:39Z</dcterms:modified>
</cp:coreProperties>
</file>