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<sst xmlns="http://schemas.openxmlformats.org/spreadsheetml/2006/main" count="186" uniqueCount="154">
  <si>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</si>
  <si>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</si>
  <si>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</si>
  <si>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</si>
  <si>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</si>
  <si>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</si>
  <si>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</si>
  <si>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</si>
  <si>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</si>
  <si>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</si>
  <si>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</si>
  <si>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</si>
  <si>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</si>
  <si>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</si>
  <si>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</si>
  <si>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</si>
  <si>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</si>
  <si>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</si>
  <si>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</si>
  <si>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</si>
  <si>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</si>
  <si>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</si>
  <si>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</si>
  <si>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</si>
  <si>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</si>
  <si>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</si>
  <si>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</si>
  <si>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</si>
  <si>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</si>
  <si>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</si>
  <si>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</si>
  <si>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</si>
  <si>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</si>
  <si>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</si>
  <si>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</si>
  <si>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</si>
  <si>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</si>
  <si>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</si>
  <si>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</si>
  <si>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</si>
  <si>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</si>
  <si>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</si>
  <si>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</si>
  <si>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</si>
  <si>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</si>
  <si>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</si>
  <si>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</si>
  <si>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</si>
  <si>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</si>
  <si>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</si>
  <si>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</si>
  <si>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</si>
  <si>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</si>
  <si>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</si>
  <si>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</si>
  <si>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</si>
  <si>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</si>
  <si>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</si>
  <si>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</si>
  <si>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</si>
  <si>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</si>
  <si>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</si>
  <si>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</si>
  <si>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</si>
  <si>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</si>
  <si>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</si>
  <si>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</si>
  <si>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</si>
  <si>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</si>
  <si>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</si>
  <si>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</si>
  <si>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</si>
  <si>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</si>
  <si>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</si>
  <si>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</si>
  <si>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</si>
  <si>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</si>
  <si>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</si>
  <si>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</si>
  <si>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</si>
  <si>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</si>
  <si>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</si>
  <si>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</si>
  <si>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</si>
  <si>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</si>
  <si>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</si>
  <si>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</si>
  <si>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</si>
  <si>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</si>
  <si>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</si>
  <si>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</si>
  <si>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</si>
  <si>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</si>
  <si>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</si>
  <si>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</si>
  <si>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</si>
  <si>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</si>
  <si>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</si>
  <si>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 овощной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</si>
  <si>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</si>
  <si>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</si>
  <si>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</si>
  <si>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</si>
  <si>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</si>
  <si>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Компот из сухофруктов и шиповника (вариант 4)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</si>
  <si>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</si>
  <si>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</si>
  <si>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</si>
  <si>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</si>
  <si>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</si>
  <si>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</si>
  <si>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</si>
  <si>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</si>
  <si>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</si>
  <si>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</si>
  <si>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</si>
  <si>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</si>
  <si>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</si>
  <si>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</si>
  <si>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</si>
  <si>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</si>
  <si>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</si>
  <si>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</si>
  <si>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</si>
  <si>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</si>
  <si>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</si>
  <si>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</si>
  <si>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</si>
  <si>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</si>
  <si>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</si>
  <si>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</si>
  <si>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</si>
  <si>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</si>
  <si>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</si>
  <si>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</si>
  <si>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</si>
  <si>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</si>
  <si>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</si>
  <si>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</si>
  <si>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</si>
  <si>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</si>
  <si>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</si>
  <si>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</si>
  <si>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</si>
  <si>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</si>
  <si>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</si>
  <si>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</si>
  <si>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</si>
  <si>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</si>
  <si>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</si>
  <si>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</si>
  <si>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Согласовано
Директор школы  № _______________</t>
  </si>
  <si>
    <t>Итого сумма с 7 до 11 лет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</si>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</sst>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9" sqref="G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21.4.2025г.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"21 апреля 2025 г."</f>
        <v>21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92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22.12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13.4</v>
      </c>
    </row>
    <row r="12" spans="1:96" s="23" customFormat="1">
      <c r="A12" s="23" t="str">
        <f>"726/1"</f>
        <v>726/1</v>
      </c>
      <c r="B12" s="24" t="s">
        <v>93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27.78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16.84</v>
      </c>
    </row>
    <row r="13" spans="1:96" s="23" customFormat="1">
      <c r="A13" s="23" t="str">
        <f>"2"</f>
        <v>2</v>
      </c>
      <c r="B13" s="24" t="s">
        <v>94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2.88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</v>
      </c>
    </row>
    <row r="14" spans="1:96" s="19" customFormat="1">
      <c r="A14" s="19" t="str">
        <f>"27/10"</f>
        <v>27/10</v>
      </c>
      <c r="B14" s="20" t="s">
        <v>95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1.1499999999999999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</v>
      </c>
    </row>
    <row r="15" spans="1:96" s="27" customFormat="1" ht="11.4">
      <c r="B15" s="28" t="s">
        <v>96</v>
      </c>
      <c r="C15" s="29"/>
      <c r="D15" s="29">
        <v>16</v>
      </c>
      <c r="E15" s="29">
        <v>2.4</v>
      </c>
      <c r="F15" s="29">
        <v>10.47</v>
      </c>
      <c r="G15" s="29">
        <v>2.85</v>
      </c>
      <c r="H15" s="29">
        <v>93.23</v>
      </c>
      <c r="I15" s="29">
        <v>526.82000000000005</v>
      </c>
      <c r="J15" s="30">
        <v>6.64</v>
      </c>
      <c r="K15" s="30">
        <v>0.22</v>
      </c>
      <c r="L15" s="30">
        <v>0</v>
      </c>
      <c r="M15" s="30">
        <v>0</v>
      </c>
      <c r="N15" s="30">
        <v>27.58</v>
      </c>
      <c r="O15" s="30">
        <v>62.74</v>
      </c>
      <c r="P15" s="30">
        <v>2.91</v>
      </c>
      <c r="Q15" s="30">
        <v>0</v>
      </c>
      <c r="R15" s="30">
        <v>0</v>
      </c>
      <c r="S15" s="30">
        <v>0.26</v>
      </c>
      <c r="T15" s="30">
        <v>3.47</v>
      </c>
      <c r="U15" s="30">
        <v>603.41</v>
      </c>
      <c r="V15" s="30">
        <v>224.84</v>
      </c>
      <c r="W15" s="30">
        <v>107.71</v>
      </c>
      <c r="X15" s="30">
        <v>43.09</v>
      </c>
      <c r="Y15" s="30">
        <v>158.52000000000001</v>
      </c>
      <c r="Z15" s="30">
        <v>1.74</v>
      </c>
      <c r="AA15" s="30">
        <v>33.31</v>
      </c>
      <c r="AB15" s="30">
        <v>33.229999999999997</v>
      </c>
      <c r="AC15" s="30">
        <v>62.64</v>
      </c>
      <c r="AD15" s="30">
        <v>1.36</v>
      </c>
      <c r="AE15" s="30">
        <v>0.16</v>
      </c>
      <c r="AF15" s="30">
        <v>0.14000000000000001</v>
      </c>
      <c r="AG15" s="30">
        <v>1.2</v>
      </c>
      <c r="AH15" s="30">
        <v>3.72</v>
      </c>
      <c r="AI15" s="30">
        <v>0.42</v>
      </c>
      <c r="AJ15" s="30">
        <v>0</v>
      </c>
      <c r="AK15" s="30">
        <v>605.48</v>
      </c>
      <c r="AL15" s="30">
        <v>605.15</v>
      </c>
      <c r="AM15" s="30">
        <v>1124.24</v>
      </c>
      <c r="AN15" s="30">
        <v>432.46</v>
      </c>
      <c r="AO15" s="30">
        <v>235.01</v>
      </c>
      <c r="AP15" s="30">
        <v>423.04</v>
      </c>
      <c r="AQ15" s="30">
        <v>161.66</v>
      </c>
      <c r="AR15" s="30">
        <v>662.63</v>
      </c>
      <c r="AS15" s="30">
        <v>475.85</v>
      </c>
      <c r="AT15" s="30">
        <v>463.39</v>
      </c>
      <c r="AU15" s="30">
        <v>440.5</v>
      </c>
      <c r="AV15" s="30">
        <v>219.72</v>
      </c>
      <c r="AW15" s="30">
        <v>352.39</v>
      </c>
      <c r="AX15" s="30">
        <v>2895.81</v>
      </c>
      <c r="AY15" s="30">
        <v>0</v>
      </c>
      <c r="AZ15" s="30">
        <v>958.98</v>
      </c>
      <c r="BA15" s="30">
        <v>493.67</v>
      </c>
      <c r="BB15" s="30">
        <v>448.65</v>
      </c>
      <c r="BC15" s="30">
        <v>235.74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1.0900000000000001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425.81</v>
      </c>
      <c r="CC15" s="29">
        <f>SUM($CC$10:$CC$14)</f>
        <v>53.930000000000007</v>
      </c>
      <c r="CD15" s="27">
        <f>$I$15/$I$51*100</f>
        <v>16.942164707093056</v>
      </c>
      <c r="CE15" s="27">
        <v>38.85</v>
      </c>
      <c r="CG15" s="27">
        <v>27.43</v>
      </c>
      <c r="CH15" s="27">
        <v>13.98</v>
      </c>
      <c r="CI15" s="27">
        <v>20.71</v>
      </c>
      <c r="CJ15" s="27">
        <v>2550.9699999999998</v>
      </c>
      <c r="CK15" s="27">
        <v>1088.72</v>
      </c>
      <c r="CL15" s="27">
        <v>1819.85</v>
      </c>
      <c r="CM15" s="27">
        <v>24.38</v>
      </c>
      <c r="CN15" s="27">
        <v>20.16</v>
      </c>
      <c r="CO15" s="27">
        <v>22.27</v>
      </c>
      <c r="CP15" s="27">
        <v>8.93</v>
      </c>
      <c r="CQ15" s="27">
        <v>0.78</v>
      </c>
    </row>
    <row r="16" spans="1:96">
      <c r="B16" s="18" t="s">
        <v>97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""</f>
        <v/>
      </c>
      <c r="B17" s="24" t="s">
        <v>98</v>
      </c>
      <c r="C17" s="25" t="str">
        <f>"60"</f>
        <v>60</v>
      </c>
      <c r="D17" s="25">
        <v>0.98</v>
      </c>
      <c r="E17" s="25">
        <v>0</v>
      </c>
      <c r="F17" s="25">
        <v>1.42</v>
      </c>
      <c r="G17" s="25">
        <v>1.59</v>
      </c>
      <c r="H17" s="25">
        <v>7.1</v>
      </c>
      <c r="I17" s="25">
        <v>42.980198296000005</v>
      </c>
      <c r="J17" s="26">
        <v>0.21</v>
      </c>
      <c r="K17" s="26">
        <v>0.98</v>
      </c>
      <c r="L17" s="26">
        <v>0</v>
      </c>
      <c r="M17" s="26">
        <v>0</v>
      </c>
      <c r="N17" s="26">
        <v>3.16</v>
      </c>
      <c r="O17" s="26">
        <v>2.7</v>
      </c>
      <c r="P17" s="26">
        <v>1.24</v>
      </c>
      <c r="Q17" s="26">
        <v>0</v>
      </c>
      <c r="R17" s="26">
        <v>0</v>
      </c>
      <c r="S17" s="26">
        <v>0.25</v>
      </c>
      <c r="T17" s="26">
        <v>1.18</v>
      </c>
      <c r="U17" s="26">
        <v>226.25</v>
      </c>
      <c r="V17" s="26">
        <v>204.09</v>
      </c>
      <c r="W17" s="26">
        <v>17.55</v>
      </c>
      <c r="X17" s="26">
        <v>13.52</v>
      </c>
      <c r="Y17" s="26">
        <v>29.66</v>
      </c>
      <c r="Z17" s="26">
        <v>0.56000000000000005</v>
      </c>
      <c r="AA17" s="26">
        <v>0</v>
      </c>
      <c r="AB17" s="26">
        <v>948.15</v>
      </c>
      <c r="AC17" s="26">
        <v>161.22999999999999</v>
      </c>
      <c r="AD17" s="26">
        <v>0.76</v>
      </c>
      <c r="AE17" s="26">
        <v>0.04</v>
      </c>
      <c r="AF17" s="26">
        <v>0.03</v>
      </c>
      <c r="AG17" s="26">
        <v>0.39</v>
      </c>
      <c r="AH17" s="26">
        <v>0.57999999999999996</v>
      </c>
      <c r="AI17" s="26">
        <v>9.07</v>
      </c>
      <c r="AJ17" s="26">
        <v>0</v>
      </c>
      <c r="AK17" s="26">
        <v>14.02</v>
      </c>
      <c r="AL17" s="26">
        <v>16.86</v>
      </c>
      <c r="AM17" s="26">
        <v>20.149999999999999</v>
      </c>
      <c r="AN17" s="26">
        <v>24.39</v>
      </c>
      <c r="AO17" s="26">
        <v>4.82</v>
      </c>
      <c r="AP17" s="26">
        <v>15.8</v>
      </c>
      <c r="AQ17" s="26">
        <v>5.69</v>
      </c>
      <c r="AR17" s="26">
        <v>14.96</v>
      </c>
      <c r="AS17" s="26">
        <v>18.7</v>
      </c>
      <c r="AT17" s="26">
        <v>40.04</v>
      </c>
      <c r="AU17" s="26">
        <v>61.51</v>
      </c>
      <c r="AV17" s="26">
        <v>5.23</v>
      </c>
      <c r="AW17" s="26">
        <v>13.98</v>
      </c>
      <c r="AX17" s="26">
        <v>89.47</v>
      </c>
      <c r="AY17" s="26">
        <v>0</v>
      </c>
      <c r="AZ17" s="26">
        <v>13.17</v>
      </c>
      <c r="BA17" s="26">
        <v>14.76</v>
      </c>
      <c r="BB17" s="26">
        <v>12.59</v>
      </c>
      <c r="BC17" s="26">
        <v>5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0.09</v>
      </c>
      <c r="BL17" s="26">
        <v>0</v>
      </c>
      <c r="BM17" s="26">
        <v>0.06</v>
      </c>
      <c r="BN17" s="26">
        <v>0</v>
      </c>
      <c r="BO17" s="26">
        <v>0.01</v>
      </c>
      <c r="BP17" s="26">
        <v>0</v>
      </c>
      <c r="BQ17" s="26">
        <v>0</v>
      </c>
      <c r="BR17" s="26">
        <v>0</v>
      </c>
      <c r="BS17" s="26">
        <v>0.34</v>
      </c>
      <c r="BT17" s="26">
        <v>0</v>
      </c>
      <c r="BU17" s="26">
        <v>0</v>
      </c>
      <c r="BV17" s="26">
        <v>0.89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58.54</v>
      </c>
      <c r="CC17" s="25">
        <v>12.5</v>
      </c>
      <c r="CE17" s="23">
        <v>158.03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0.3</v>
      </c>
      <c r="CQ17" s="23">
        <v>0.1</v>
      </c>
      <c r="CR17" s="23">
        <v>7.58</v>
      </c>
    </row>
    <row r="18" spans="1:96" s="23" customFormat="1">
      <c r="A18" s="23" t="str">
        <f>"4/2"</f>
        <v>4/2</v>
      </c>
      <c r="B18" s="24" t="s">
        <v>99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17.059999999999999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10.34</v>
      </c>
    </row>
    <row r="19" spans="1:96" s="23" customFormat="1">
      <c r="A19" s="23" t="str">
        <f>"46/3"</f>
        <v>46/3</v>
      </c>
      <c r="B19" s="24" t="s">
        <v>100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10.25</v>
      </c>
      <c r="CE19" s="23">
        <v>10.5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0.98</v>
      </c>
      <c r="CR19" s="23">
        <v>6.21</v>
      </c>
    </row>
    <row r="20" spans="1:96" s="23" customFormat="1">
      <c r="A20" s="23" t="str">
        <f>"10/7"</f>
        <v>10/7</v>
      </c>
      <c r="B20" s="24" t="s">
        <v>101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51.66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31.44</v>
      </c>
    </row>
    <row r="21" spans="1:96" s="23" customFormat="1">
      <c r="A21" s="23" t="str">
        <f>"601"</f>
        <v>601</v>
      </c>
      <c r="B21" s="24" t="s">
        <v>102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2.29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1.39</v>
      </c>
    </row>
    <row r="22" spans="1:96" s="23" customFormat="1">
      <c r="A22" s="23" t="str">
        <f>"2"</f>
        <v>2</v>
      </c>
      <c r="B22" s="24" t="s">
        <v>94</v>
      </c>
      <c r="C22" s="25" t="str">
        <f>"22,9"</f>
        <v>22,9</v>
      </c>
      <c r="D22" s="25">
        <v>1.51</v>
      </c>
      <c r="E22" s="25">
        <v>0</v>
      </c>
      <c r="F22" s="25">
        <v>0.15</v>
      </c>
      <c r="G22" s="25">
        <v>0.15</v>
      </c>
      <c r="H22" s="25">
        <v>10.74</v>
      </c>
      <c r="I22" s="25">
        <v>51.27332899999999</v>
      </c>
      <c r="J22" s="26">
        <v>0</v>
      </c>
      <c r="K22" s="26">
        <v>0</v>
      </c>
      <c r="L22" s="26">
        <v>0</v>
      </c>
      <c r="M22" s="26">
        <v>0</v>
      </c>
      <c r="N22" s="26">
        <v>0.25</v>
      </c>
      <c r="O22" s="26">
        <v>10.44</v>
      </c>
      <c r="P22" s="26">
        <v>0.05</v>
      </c>
      <c r="Q22" s="26">
        <v>0</v>
      </c>
      <c r="R22" s="26">
        <v>0</v>
      </c>
      <c r="S22" s="26">
        <v>0</v>
      </c>
      <c r="T22" s="26">
        <v>0.41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73.12</v>
      </c>
      <c r="AL22" s="26">
        <v>76.11</v>
      </c>
      <c r="AM22" s="26">
        <v>116.55</v>
      </c>
      <c r="AN22" s="26">
        <v>38.65</v>
      </c>
      <c r="AO22" s="26">
        <v>22.91</v>
      </c>
      <c r="AP22" s="26">
        <v>45.82</v>
      </c>
      <c r="AQ22" s="26">
        <v>17.329999999999998</v>
      </c>
      <c r="AR22" s="26">
        <v>82.88</v>
      </c>
      <c r="AS22" s="26">
        <v>51.4</v>
      </c>
      <c r="AT22" s="26">
        <v>71.72</v>
      </c>
      <c r="AU22" s="26">
        <v>59.17</v>
      </c>
      <c r="AV22" s="26">
        <v>31.08</v>
      </c>
      <c r="AW22" s="26">
        <v>54.99</v>
      </c>
      <c r="AX22" s="26">
        <v>459.82</v>
      </c>
      <c r="AY22" s="26">
        <v>0</v>
      </c>
      <c r="AZ22" s="26">
        <v>149.82</v>
      </c>
      <c r="BA22" s="26">
        <v>65.150000000000006</v>
      </c>
      <c r="BB22" s="26">
        <v>43.23</v>
      </c>
      <c r="BC22" s="26">
        <v>34.270000000000003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8.9499999999999993</v>
      </c>
      <c r="CC22" s="25">
        <v>1.65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1.37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 ht="24">
      <c r="A24" s="19" t="str">
        <f>"16/10"</f>
        <v>16/10</v>
      </c>
      <c r="B24" s="20" t="s">
        <v>104</v>
      </c>
      <c r="C24" s="21" t="str">
        <f>"200"</f>
        <v>200</v>
      </c>
      <c r="D24" s="21">
        <v>1.19</v>
      </c>
      <c r="E24" s="21">
        <v>0</v>
      </c>
      <c r="F24" s="21">
        <v>0.13</v>
      </c>
      <c r="G24" s="21">
        <v>0.13</v>
      </c>
      <c r="H24" s="21">
        <v>24.68</v>
      </c>
      <c r="I24" s="21">
        <v>93.450085999999999</v>
      </c>
      <c r="J24" s="22">
        <v>0.03</v>
      </c>
      <c r="K24" s="22">
        <v>0</v>
      </c>
      <c r="L24" s="22">
        <v>0</v>
      </c>
      <c r="M24" s="22">
        <v>0</v>
      </c>
      <c r="N24" s="22">
        <v>19.3</v>
      </c>
      <c r="O24" s="22">
        <v>0.86</v>
      </c>
      <c r="P24" s="22">
        <v>4.5199999999999996</v>
      </c>
      <c r="Q24" s="22">
        <v>0</v>
      </c>
      <c r="R24" s="22">
        <v>0</v>
      </c>
      <c r="S24" s="22">
        <v>0.55000000000000004</v>
      </c>
      <c r="T24" s="22">
        <v>1.04</v>
      </c>
      <c r="U24" s="22">
        <v>3.99</v>
      </c>
      <c r="V24" s="22">
        <v>342.68</v>
      </c>
      <c r="W24" s="22">
        <v>34.18</v>
      </c>
      <c r="X24" s="22">
        <v>20.76</v>
      </c>
      <c r="Y24" s="22">
        <v>27.95</v>
      </c>
      <c r="Z24" s="22">
        <v>0.79</v>
      </c>
      <c r="AA24" s="22">
        <v>0</v>
      </c>
      <c r="AB24" s="22">
        <v>850.5</v>
      </c>
      <c r="AC24" s="22">
        <v>157.44999999999999</v>
      </c>
      <c r="AD24" s="22">
        <v>1.29</v>
      </c>
      <c r="AE24" s="22">
        <v>0.02</v>
      </c>
      <c r="AF24" s="22">
        <v>0.05</v>
      </c>
      <c r="AG24" s="22">
        <v>0.56000000000000005</v>
      </c>
      <c r="AH24" s="22">
        <v>0.85</v>
      </c>
      <c r="AI24" s="22">
        <v>20.32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214.71</v>
      </c>
      <c r="CC24" s="21">
        <v>9.34</v>
      </c>
      <c r="CE24" s="19">
        <v>141.75</v>
      </c>
      <c r="CG24" s="19">
        <v>5.17</v>
      </c>
      <c r="CH24" s="19">
        <v>5.17</v>
      </c>
      <c r="CI24" s="19">
        <v>5.17</v>
      </c>
      <c r="CJ24" s="19">
        <v>477.78</v>
      </c>
      <c r="CK24" s="19">
        <v>195.89</v>
      </c>
      <c r="CL24" s="19">
        <v>336.83</v>
      </c>
      <c r="CM24" s="19">
        <v>51.08</v>
      </c>
      <c r="CN24" s="19">
        <v>29.98</v>
      </c>
      <c r="CO24" s="19">
        <v>40.53</v>
      </c>
      <c r="CP24" s="19">
        <v>8</v>
      </c>
      <c r="CQ24" s="19">
        <v>0</v>
      </c>
      <c r="CR24" s="19">
        <v>5.66</v>
      </c>
    </row>
    <row r="25" spans="1:96" s="27" customFormat="1" ht="11.4">
      <c r="B25" s="28" t="s">
        <v>105</v>
      </c>
      <c r="C25" s="29"/>
      <c r="D25" s="29">
        <v>26.71</v>
      </c>
      <c r="E25" s="29">
        <v>14.33</v>
      </c>
      <c r="F25" s="29">
        <v>26.12</v>
      </c>
      <c r="G25" s="29">
        <v>11.11</v>
      </c>
      <c r="H25" s="29">
        <v>106.39</v>
      </c>
      <c r="I25" s="29">
        <v>746.92</v>
      </c>
      <c r="J25" s="30">
        <v>7.67</v>
      </c>
      <c r="K25" s="30">
        <v>6.26</v>
      </c>
      <c r="L25" s="30">
        <v>0</v>
      </c>
      <c r="M25" s="30">
        <v>0</v>
      </c>
      <c r="N25" s="30">
        <v>33.46</v>
      </c>
      <c r="O25" s="30">
        <v>60.93</v>
      </c>
      <c r="P25" s="30">
        <v>11.99</v>
      </c>
      <c r="Q25" s="30">
        <v>0</v>
      </c>
      <c r="R25" s="30">
        <v>0</v>
      </c>
      <c r="S25" s="30">
        <v>1.34</v>
      </c>
      <c r="T25" s="30">
        <v>8.61</v>
      </c>
      <c r="U25" s="30">
        <v>1561.21</v>
      </c>
      <c r="V25" s="30">
        <v>1198.27</v>
      </c>
      <c r="W25" s="30">
        <v>141.94999999999999</v>
      </c>
      <c r="X25" s="30">
        <v>94.27</v>
      </c>
      <c r="Y25" s="30">
        <v>321.83999999999997</v>
      </c>
      <c r="Z25" s="30">
        <v>5.37</v>
      </c>
      <c r="AA25" s="30">
        <v>59.42</v>
      </c>
      <c r="AB25" s="30">
        <v>4529.2299999999996</v>
      </c>
      <c r="AC25" s="30">
        <v>989.01</v>
      </c>
      <c r="AD25" s="30">
        <v>7.35</v>
      </c>
      <c r="AE25" s="30">
        <v>0.26</v>
      </c>
      <c r="AF25" s="30">
        <v>0.31</v>
      </c>
      <c r="AG25" s="30">
        <v>6.65</v>
      </c>
      <c r="AH25" s="30">
        <v>13.86</v>
      </c>
      <c r="AI25" s="30">
        <v>36.24</v>
      </c>
      <c r="AJ25" s="30">
        <v>0</v>
      </c>
      <c r="AK25" s="30">
        <v>1271.76</v>
      </c>
      <c r="AL25" s="30">
        <v>1282.58</v>
      </c>
      <c r="AM25" s="30">
        <v>2003.66</v>
      </c>
      <c r="AN25" s="30">
        <v>1808.59</v>
      </c>
      <c r="AO25" s="30">
        <v>543.82000000000005</v>
      </c>
      <c r="AP25" s="30">
        <v>1049.01</v>
      </c>
      <c r="AQ25" s="30">
        <v>146.02000000000001</v>
      </c>
      <c r="AR25" s="30">
        <v>1224.43</v>
      </c>
      <c r="AS25" s="30">
        <v>487.73</v>
      </c>
      <c r="AT25" s="30">
        <v>622.14</v>
      </c>
      <c r="AU25" s="30">
        <v>835.16</v>
      </c>
      <c r="AV25" s="30">
        <v>581.88</v>
      </c>
      <c r="AW25" s="30">
        <v>452.83</v>
      </c>
      <c r="AX25" s="30">
        <v>3161.79</v>
      </c>
      <c r="AY25" s="30">
        <v>1.32</v>
      </c>
      <c r="AZ25" s="30">
        <v>928.74</v>
      </c>
      <c r="BA25" s="30">
        <v>591.83000000000004</v>
      </c>
      <c r="BB25" s="30">
        <v>790.71</v>
      </c>
      <c r="BC25" s="30">
        <v>384.37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1.43</v>
      </c>
      <c r="BL25" s="30">
        <v>0</v>
      </c>
      <c r="BM25" s="30">
        <v>0.57999999999999996</v>
      </c>
      <c r="BN25" s="30">
        <v>0.03</v>
      </c>
      <c r="BO25" s="30">
        <v>0.06</v>
      </c>
      <c r="BP25" s="30">
        <v>0</v>
      </c>
      <c r="BQ25" s="30">
        <v>0.05</v>
      </c>
      <c r="BR25" s="30">
        <v>0.09</v>
      </c>
      <c r="BS25" s="30">
        <v>2.72</v>
      </c>
      <c r="BT25" s="30">
        <v>0</v>
      </c>
      <c r="BU25" s="30">
        <v>0</v>
      </c>
      <c r="BV25" s="30">
        <v>6.09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658.59</v>
      </c>
      <c r="CC25" s="29">
        <f>SUM($CC$16:$CC$24)</f>
        <v>106.23000000000002</v>
      </c>
      <c r="CD25" s="27">
        <f>$I$25/$I$51*100</f>
        <v>24.020427590110369</v>
      </c>
      <c r="CE25" s="27">
        <v>814.3</v>
      </c>
      <c r="CG25" s="27">
        <v>159.30000000000001</v>
      </c>
      <c r="CH25" s="27">
        <v>90.89</v>
      </c>
      <c r="CI25" s="27">
        <v>125.09</v>
      </c>
      <c r="CJ25" s="27">
        <v>4087.4</v>
      </c>
      <c r="CK25" s="27">
        <v>1951</v>
      </c>
      <c r="CL25" s="27">
        <v>3019.2</v>
      </c>
      <c r="CM25" s="27">
        <v>125.89</v>
      </c>
      <c r="CN25" s="27">
        <v>78.25</v>
      </c>
      <c r="CO25" s="27">
        <v>102.11</v>
      </c>
      <c r="CP25" s="27">
        <v>9.34</v>
      </c>
      <c r="CQ25" s="27">
        <v>2.95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9.84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8.1999999999999993</v>
      </c>
    </row>
    <row r="28" spans="1:96" s="19" customFormat="1">
      <c r="A28" s="19" t="str">
        <f>"10,1"</f>
        <v>10,1</v>
      </c>
      <c r="B28" s="20" t="s">
        <v>108</v>
      </c>
      <c r="C28" s="21" t="str">
        <f>"100"</f>
        <v>100</v>
      </c>
      <c r="D28" s="21">
        <v>0.8</v>
      </c>
      <c r="E28" s="21">
        <v>0</v>
      </c>
      <c r="F28" s="21">
        <v>0.2</v>
      </c>
      <c r="G28" s="21">
        <v>0.2</v>
      </c>
      <c r="H28" s="21">
        <v>9.4</v>
      </c>
      <c r="I28" s="21">
        <v>40.599999999999994</v>
      </c>
      <c r="J28" s="22">
        <v>0</v>
      </c>
      <c r="K28" s="22">
        <v>0</v>
      </c>
      <c r="L28" s="22">
        <v>0</v>
      </c>
      <c r="M28" s="22">
        <v>0</v>
      </c>
      <c r="N28" s="22">
        <v>7.5</v>
      </c>
      <c r="O28" s="22">
        <v>0</v>
      </c>
      <c r="P28" s="22">
        <v>1.9</v>
      </c>
      <c r="Q28" s="22">
        <v>0</v>
      </c>
      <c r="R28" s="22">
        <v>0</v>
      </c>
      <c r="S28" s="22">
        <v>1.1000000000000001</v>
      </c>
      <c r="T28" s="22">
        <v>0.5</v>
      </c>
      <c r="U28" s="22">
        <v>12</v>
      </c>
      <c r="V28" s="22">
        <v>155</v>
      </c>
      <c r="W28" s="22">
        <v>35</v>
      </c>
      <c r="X28" s="22">
        <v>11</v>
      </c>
      <c r="Y28" s="22">
        <v>17</v>
      </c>
      <c r="Z28" s="22">
        <v>0.1</v>
      </c>
      <c r="AA28" s="22">
        <v>0</v>
      </c>
      <c r="AB28" s="22">
        <v>60</v>
      </c>
      <c r="AC28" s="22">
        <v>10</v>
      </c>
      <c r="AD28" s="22">
        <v>0.2</v>
      </c>
      <c r="AE28" s="22">
        <v>0.06</v>
      </c>
      <c r="AF28" s="22">
        <v>0.03</v>
      </c>
      <c r="AG28" s="22">
        <v>0.2</v>
      </c>
      <c r="AH28" s="22">
        <v>0.3</v>
      </c>
      <c r="AI28" s="22">
        <v>38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88</v>
      </c>
      <c r="CC28" s="21">
        <v>30</v>
      </c>
      <c r="CE28" s="19">
        <v>10</v>
      </c>
      <c r="CG28" s="19">
        <v>1.75</v>
      </c>
      <c r="CH28" s="19">
        <v>0.44</v>
      </c>
      <c r="CI28" s="19">
        <v>1.0900000000000001</v>
      </c>
      <c r="CJ28" s="19">
        <v>87.5</v>
      </c>
      <c r="CK28" s="19">
        <v>35.880000000000003</v>
      </c>
      <c r="CL28" s="19">
        <v>61.69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25</v>
      </c>
    </row>
    <row r="29" spans="1:96" s="27" customFormat="1" ht="11.4">
      <c r="B29" s="28" t="s">
        <v>109</v>
      </c>
      <c r="C29" s="29"/>
      <c r="D29" s="29">
        <v>1.8</v>
      </c>
      <c r="E29" s="29">
        <v>0</v>
      </c>
      <c r="F29" s="29">
        <v>0.4</v>
      </c>
      <c r="G29" s="29">
        <v>0.2</v>
      </c>
      <c r="H29" s="29">
        <v>30</v>
      </c>
      <c r="I29" s="29">
        <v>127.08</v>
      </c>
      <c r="J29" s="30">
        <v>0</v>
      </c>
      <c r="K29" s="30">
        <v>0</v>
      </c>
      <c r="L29" s="30">
        <v>0</v>
      </c>
      <c r="M29" s="30">
        <v>0</v>
      </c>
      <c r="N29" s="30">
        <v>27.3</v>
      </c>
      <c r="O29" s="30">
        <v>0.4</v>
      </c>
      <c r="P29" s="30">
        <v>2.2999999999999998</v>
      </c>
      <c r="Q29" s="30">
        <v>0</v>
      </c>
      <c r="R29" s="30">
        <v>0</v>
      </c>
      <c r="S29" s="30">
        <v>2.1</v>
      </c>
      <c r="T29" s="30">
        <v>1.1000000000000001</v>
      </c>
      <c r="U29" s="30">
        <v>24</v>
      </c>
      <c r="V29" s="30">
        <v>395</v>
      </c>
      <c r="W29" s="30">
        <v>49</v>
      </c>
      <c r="X29" s="30">
        <v>19</v>
      </c>
      <c r="Y29" s="30">
        <v>31</v>
      </c>
      <c r="Z29" s="30">
        <v>2.9</v>
      </c>
      <c r="AA29" s="30">
        <v>0</v>
      </c>
      <c r="AB29" s="30">
        <v>60</v>
      </c>
      <c r="AC29" s="30">
        <v>10</v>
      </c>
      <c r="AD29" s="30">
        <v>0.4</v>
      </c>
      <c r="AE29" s="30">
        <v>0.08</v>
      </c>
      <c r="AF29" s="30">
        <v>0.05</v>
      </c>
      <c r="AG29" s="30">
        <v>0.4</v>
      </c>
      <c r="AH29" s="30">
        <v>0.7</v>
      </c>
      <c r="AI29" s="30">
        <v>42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264.2</v>
      </c>
      <c r="CC29" s="29">
        <f>SUM($CC$26:$CC$28)</f>
        <v>39.840000000000003</v>
      </c>
      <c r="CD29" s="27">
        <f>$I$29/$I$51*100</f>
        <v>4.086804394247344</v>
      </c>
      <c r="CE29" s="27">
        <v>10</v>
      </c>
      <c r="CG29" s="27">
        <v>5.75</v>
      </c>
      <c r="CH29" s="27">
        <v>4.4400000000000004</v>
      </c>
      <c r="CI29" s="27">
        <v>5.09</v>
      </c>
      <c r="CJ29" s="27">
        <v>487.5</v>
      </c>
      <c r="CK29" s="27">
        <v>217.88</v>
      </c>
      <c r="CL29" s="27">
        <v>352.69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92</v>
      </c>
      <c r="C32" s="25" t="str">
        <f>"260"</f>
        <v>260</v>
      </c>
      <c r="D32" s="25">
        <v>7.14</v>
      </c>
      <c r="E32" s="25">
        <v>3.07</v>
      </c>
      <c r="F32" s="25">
        <v>7.85</v>
      </c>
      <c r="G32" s="25">
        <v>0.99</v>
      </c>
      <c r="H32" s="25">
        <v>34.58</v>
      </c>
      <c r="I32" s="25">
        <v>235.85225128780499</v>
      </c>
      <c r="J32" s="26">
        <v>5.17</v>
      </c>
      <c r="K32" s="26">
        <v>0.14000000000000001</v>
      </c>
      <c r="L32" s="26">
        <v>0</v>
      </c>
      <c r="M32" s="26">
        <v>0</v>
      </c>
      <c r="N32" s="26">
        <v>8.6</v>
      </c>
      <c r="O32" s="26">
        <v>24.64</v>
      </c>
      <c r="P32" s="26">
        <v>1.34</v>
      </c>
      <c r="Q32" s="26">
        <v>0</v>
      </c>
      <c r="R32" s="26">
        <v>0</v>
      </c>
      <c r="S32" s="26">
        <v>0.1</v>
      </c>
      <c r="T32" s="26">
        <v>2.19</v>
      </c>
      <c r="U32" s="26">
        <v>448.76</v>
      </c>
      <c r="V32" s="26">
        <v>200.42</v>
      </c>
      <c r="W32" s="26">
        <v>123.32</v>
      </c>
      <c r="X32" s="26">
        <v>33.619999999999997</v>
      </c>
      <c r="Y32" s="26">
        <v>146.69999999999999</v>
      </c>
      <c r="Z32" s="26">
        <v>0.87</v>
      </c>
      <c r="AA32" s="26">
        <v>27.7</v>
      </c>
      <c r="AB32" s="26">
        <v>27.6</v>
      </c>
      <c r="AC32" s="26">
        <v>52.18</v>
      </c>
      <c r="AD32" s="26">
        <v>0.37</v>
      </c>
      <c r="AE32" s="26">
        <v>0.12</v>
      </c>
      <c r="AF32" s="26">
        <v>0.14000000000000001</v>
      </c>
      <c r="AG32" s="26">
        <v>0.56000000000000005</v>
      </c>
      <c r="AH32" s="26">
        <v>2.48</v>
      </c>
      <c r="AI32" s="26">
        <v>0.54</v>
      </c>
      <c r="AJ32" s="26">
        <v>0</v>
      </c>
      <c r="AK32" s="26">
        <v>345.77</v>
      </c>
      <c r="AL32" s="26">
        <v>328.35</v>
      </c>
      <c r="AM32" s="26">
        <v>758.89</v>
      </c>
      <c r="AN32" s="26">
        <v>325.77</v>
      </c>
      <c r="AO32" s="26">
        <v>166.66</v>
      </c>
      <c r="AP32" s="26">
        <v>271.45999999999998</v>
      </c>
      <c r="AQ32" s="26">
        <v>103.65</v>
      </c>
      <c r="AR32" s="26">
        <v>362.71</v>
      </c>
      <c r="AS32" s="26">
        <v>308.33</v>
      </c>
      <c r="AT32" s="26">
        <v>171.81</v>
      </c>
      <c r="AU32" s="26">
        <v>214.11</v>
      </c>
      <c r="AV32" s="26">
        <v>94.87</v>
      </c>
      <c r="AW32" s="26">
        <v>126.49</v>
      </c>
      <c r="AX32" s="26">
        <v>1007.05</v>
      </c>
      <c r="AY32" s="26">
        <v>0</v>
      </c>
      <c r="AZ32" s="26">
        <v>348.5</v>
      </c>
      <c r="BA32" s="26">
        <v>247.85</v>
      </c>
      <c r="BB32" s="26">
        <v>319.73</v>
      </c>
      <c r="BC32" s="26">
        <v>101.19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0.1</v>
      </c>
      <c r="BI32" s="26">
        <v>0.45</v>
      </c>
      <c r="BJ32" s="26">
        <v>0</v>
      </c>
      <c r="BK32" s="26">
        <v>1.29</v>
      </c>
      <c r="BL32" s="26">
        <v>0</v>
      </c>
      <c r="BM32" s="26">
        <v>0.39</v>
      </c>
      <c r="BN32" s="26">
        <v>0</v>
      </c>
      <c r="BO32" s="26">
        <v>0</v>
      </c>
      <c r="BP32" s="26">
        <v>0</v>
      </c>
      <c r="BQ32" s="26">
        <v>0.09</v>
      </c>
      <c r="BR32" s="26">
        <v>0.13</v>
      </c>
      <c r="BS32" s="26">
        <v>1.1200000000000001</v>
      </c>
      <c r="BT32" s="26">
        <v>0</v>
      </c>
      <c r="BU32" s="26">
        <v>0</v>
      </c>
      <c r="BV32" s="26">
        <v>0.52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229.26</v>
      </c>
      <c r="CC32" s="25">
        <v>28.75</v>
      </c>
      <c r="CE32" s="23">
        <v>32.299999999999997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3.8</v>
      </c>
      <c r="CQ32" s="23">
        <v>1.01</v>
      </c>
      <c r="CR32" s="23">
        <v>17.43</v>
      </c>
    </row>
    <row r="33" spans="1:96" s="23" customFormat="1">
      <c r="A33" s="23" t="str">
        <f>"726/1"</f>
        <v>726/1</v>
      </c>
      <c r="B33" s="24" t="s">
        <v>93</v>
      </c>
      <c r="C33" s="25" t="str">
        <f>"60"</f>
        <v>60</v>
      </c>
      <c r="D33" s="25">
        <v>7.76</v>
      </c>
      <c r="E33" s="25">
        <v>0.04</v>
      </c>
      <c r="F33" s="25">
        <v>4.1399999999999997</v>
      </c>
      <c r="G33" s="25">
        <v>1.8</v>
      </c>
      <c r="H33" s="25">
        <v>41.94</v>
      </c>
      <c r="I33" s="25">
        <v>232.74401000000003</v>
      </c>
      <c r="J33" s="26">
        <v>2.66</v>
      </c>
      <c r="K33" s="26">
        <v>0.11</v>
      </c>
      <c r="L33" s="26">
        <v>0</v>
      </c>
      <c r="M33" s="26">
        <v>0</v>
      </c>
      <c r="N33" s="26">
        <v>14.64</v>
      </c>
      <c r="O33" s="26">
        <v>25.55</v>
      </c>
      <c r="P33" s="26">
        <v>1.75</v>
      </c>
      <c r="Q33" s="26">
        <v>0</v>
      </c>
      <c r="R33" s="26">
        <v>0</v>
      </c>
      <c r="S33" s="26">
        <v>0.18</v>
      </c>
      <c r="T33" s="26">
        <v>1.03</v>
      </c>
      <c r="U33" s="26">
        <v>258.14999999999998</v>
      </c>
      <c r="V33" s="26">
        <v>70.489999999999995</v>
      </c>
      <c r="W33" s="26">
        <v>12.67</v>
      </c>
      <c r="X33" s="26">
        <v>17.23</v>
      </c>
      <c r="Y33" s="26">
        <v>45.68</v>
      </c>
      <c r="Z33" s="26">
        <v>1.05</v>
      </c>
      <c r="AA33" s="26">
        <v>12</v>
      </c>
      <c r="AB33" s="26">
        <v>12</v>
      </c>
      <c r="AC33" s="26">
        <v>22.5</v>
      </c>
      <c r="AD33" s="26">
        <v>1.07</v>
      </c>
      <c r="AE33" s="26">
        <v>7.0000000000000007E-2</v>
      </c>
      <c r="AF33" s="26">
        <v>0.03</v>
      </c>
      <c r="AG33" s="26">
        <v>0.77</v>
      </c>
      <c r="AH33" s="26">
        <v>1.81</v>
      </c>
      <c r="AI33" s="26">
        <v>0</v>
      </c>
      <c r="AJ33" s="26">
        <v>0</v>
      </c>
      <c r="AK33" s="26">
        <v>211.78</v>
      </c>
      <c r="AL33" s="26">
        <v>219.63</v>
      </c>
      <c r="AM33" s="26">
        <v>336.9</v>
      </c>
      <c r="AN33" s="26">
        <v>114.35</v>
      </c>
      <c r="AO33" s="26">
        <v>66.790000000000006</v>
      </c>
      <c r="AP33" s="26">
        <v>134.19</v>
      </c>
      <c r="AQ33" s="26">
        <v>51.65</v>
      </c>
      <c r="AR33" s="26">
        <v>238.85</v>
      </c>
      <c r="AS33" s="26">
        <v>148.9</v>
      </c>
      <c r="AT33" s="26">
        <v>205.95</v>
      </c>
      <c r="AU33" s="26">
        <v>172.44</v>
      </c>
      <c r="AV33" s="26">
        <v>92.45</v>
      </c>
      <c r="AW33" s="26">
        <v>159.05000000000001</v>
      </c>
      <c r="AX33" s="26">
        <v>1317.97</v>
      </c>
      <c r="AY33" s="26">
        <v>0</v>
      </c>
      <c r="AZ33" s="26">
        <v>429.2</v>
      </c>
      <c r="BA33" s="26">
        <v>189.22</v>
      </c>
      <c r="BB33" s="26">
        <v>127.18</v>
      </c>
      <c r="BC33" s="26">
        <v>98.04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0.36</v>
      </c>
      <c r="BJ33" s="26">
        <v>0</v>
      </c>
      <c r="BK33" s="26">
        <v>1.1499999999999999</v>
      </c>
      <c r="BL33" s="26">
        <v>0</v>
      </c>
      <c r="BM33" s="26">
        <v>0.38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1.41</v>
      </c>
      <c r="BT33" s="26">
        <v>0</v>
      </c>
      <c r="BU33" s="26">
        <v>0</v>
      </c>
      <c r="BV33" s="26">
        <v>0.56999999999999995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33.770000000000003</v>
      </c>
      <c r="CC33" s="25">
        <v>27.78</v>
      </c>
      <c r="CE33" s="23">
        <v>14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16.84</v>
      </c>
    </row>
    <row r="34" spans="1:96" s="23" customFormat="1">
      <c r="A34" s="23" t="str">
        <f>"2"</f>
        <v>2</v>
      </c>
      <c r="B34" s="24" t="s">
        <v>94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111.95049999999998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3.6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3</v>
      </c>
    </row>
    <row r="35" spans="1:96" s="19" customFormat="1">
      <c r="A35" s="19" t="str">
        <f>"27/10"</f>
        <v>27/10</v>
      </c>
      <c r="B35" s="20" t="s">
        <v>95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111</v>
      </c>
      <c r="C36" s="29"/>
      <c r="D36" s="29">
        <v>18.3</v>
      </c>
      <c r="E36" s="29">
        <v>3.11</v>
      </c>
      <c r="F36" s="29">
        <v>12.34</v>
      </c>
      <c r="G36" s="29">
        <v>3.15</v>
      </c>
      <c r="H36" s="29">
        <v>105.9</v>
      </c>
      <c r="I36" s="29">
        <v>603.64</v>
      </c>
      <c r="J36" s="30">
        <v>7.83</v>
      </c>
      <c r="K36" s="30">
        <v>0.25</v>
      </c>
      <c r="L36" s="30">
        <v>0</v>
      </c>
      <c r="M36" s="30">
        <v>0</v>
      </c>
      <c r="N36" s="30">
        <v>29.67</v>
      </c>
      <c r="O36" s="30">
        <v>72.989999999999995</v>
      </c>
      <c r="P36" s="30">
        <v>3.24</v>
      </c>
      <c r="Q36" s="30">
        <v>0</v>
      </c>
      <c r="R36" s="30">
        <v>0</v>
      </c>
      <c r="S36" s="30">
        <v>0.28000000000000003</v>
      </c>
      <c r="T36" s="30">
        <v>4.1500000000000004</v>
      </c>
      <c r="U36" s="30">
        <v>706.97</v>
      </c>
      <c r="V36" s="30">
        <v>271.08999999999997</v>
      </c>
      <c r="W36" s="30">
        <v>136.16999999999999</v>
      </c>
      <c r="X36" s="30">
        <v>50.85</v>
      </c>
      <c r="Y36" s="30">
        <v>192.38</v>
      </c>
      <c r="Z36" s="30">
        <v>1.94</v>
      </c>
      <c r="AA36" s="30">
        <v>39.700000000000003</v>
      </c>
      <c r="AB36" s="30">
        <v>39.6</v>
      </c>
      <c r="AC36" s="30">
        <v>74.680000000000007</v>
      </c>
      <c r="AD36" s="30">
        <v>1.44</v>
      </c>
      <c r="AE36" s="30">
        <v>0.19</v>
      </c>
      <c r="AF36" s="30">
        <v>0.17</v>
      </c>
      <c r="AG36" s="30">
        <v>1.33</v>
      </c>
      <c r="AH36" s="30">
        <v>4.29</v>
      </c>
      <c r="AI36" s="30">
        <v>0.54</v>
      </c>
      <c r="AJ36" s="30">
        <v>0</v>
      </c>
      <c r="AK36" s="30">
        <v>717.2</v>
      </c>
      <c r="AL36" s="30">
        <v>714.16</v>
      </c>
      <c r="AM36" s="30">
        <v>1350.26</v>
      </c>
      <c r="AN36" s="30">
        <v>524.51</v>
      </c>
      <c r="AO36" s="30">
        <v>283.47000000000003</v>
      </c>
      <c r="AP36" s="30">
        <v>505.69</v>
      </c>
      <c r="AQ36" s="30">
        <v>193.15</v>
      </c>
      <c r="AR36" s="30">
        <v>782.53</v>
      </c>
      <c r="AS36" s="30">
        <v>569.45000000000005</v>
      </c>
      <c r="AT36" s="30">
        <v>534.36</v>
      </c>
      <c r="AU36" s="30">
        <v>515.74</v>
      </c>
      <c r="AV36" s="30">
        <v>255.18</v>
      </c>
      <c r="AW36" s="30">
        <v>405.59</v>
      </c>
      <c r="AX36" s="30">
        <v>3329</v>
      </c>
      <c r="AY36" s="30">
        <v>0</v>
      </c>
      <c r="AZ36" s="30">
        <v>1104.83</v>
      </c>
      <c r="BA36" s="30">
        <v>579.30999999999995</v>
      </c>
      <c r="BB36" s="30">
        <v>541.30999999999995</v>
      </c>
      <c r="BC36" s="30">
        <v>274.06</v>
      </c>
      <c r="BD36" s="30">
        <v>0.27</v>
      </c>
      <c r="BE36" s="30">
        <v>0.12</v>
      </c>
      <c r="BF36" s="30">
        <v>7.0000000000000007E-2</v>
      </c>
      <c r="BG36" s="30">
        <v>0.15</v>
      </c>
      <c r="BH36" s="30">
        <v>0.18</v>
      </c>
      <c r="BI36" s="30">
        <v>0.81</v>
      </c>
      <c r="BJ36" s="30">
        <v>0</v>
      </c>
      <c r="BK36" s="30">
        <v>2.4700000000000002</v>
      </c>
      <c r="BL36" s="30">
        <v>0</v>
      </c>
      <c r="BM36" s="30">
        <v>0.77</v>
      </c>
      <c r="BN36" s="30">
        <v>0.01</v>
      </c>
      <c r="BO36" s="30">
        <v>0</v>
      </c>
      <c r="BP36" s="30">
        <v>0</v>
      </c>
      <c r="BQ36" s="30">
        <v>0.15</v>
      </c>
      <c r="BR36" s="30">
        <v>0.24</v>
      </c>
      <c r="BS36" s="30">
        <v>2.56</v>
      </c>
      <c r="BT36" s="30">
        <v>0</v>
      </c>
      <c r="BU36" s="30">
        <v>0</v>
      </c>
      <c r="BV36" s="30">
        <v>1.23</v>
      </c>
      <c r="BW36" s="30">
        <v>0.03</v>
      </c>
      <c r="BX36" s="30">
        <v>0</v>
      </c>
      <c r="BY36" s="30">
        <v>0</v>
      </c>
      <c r="BZ36" s="30">
        <v>0</v>
      </c>
      <c r="CA36" s="30">
        <v>0</v>
      </c>
      <c r="CB36" s="30">
        <v>482.63</v>
      </c>
      <c r="CC36" s="29">
        <f>SUM($CC$31:$CC$35)</f>
        <v>61.28</v>
      </c>
      <c r="CD36" s="27">
        <f>$I$36/$I$51*100</f>
        <v>19.412642465718179</v>
      </c>
      <c r="CE36" s="27">
        <v>46.3</v>
      </c>
      <c r="CG36" s="27">
        <v>34.14</v>
      </c>
      <c r="CH36" s="27">
        <v>17.329999999999998</v>
      </c>
      <c r="CI36" s="27">
        <v>25.73</v>
      </c>
      <c r="CJ36" s="27">
        <v>3055.67</v>
      </c>
      <c r="CK36" s="27">
        <v>1309.27</v>
      </c>
      <c r="CL36" s="27">
        <v>2182.4699999999998</v>
      </c>
      <c r="CM36" s="27">
        <v>27.89</v>
      </c>
      <c r="CN36" s="27">
        <v>23.29</v>
      </c>
      <c r="CO36" s="27">
        <v>25.59</v>
      </c>
      <c r="CP36" s="27">
        <v>9.8000000000000007</v>
      </c>
      <c r="CQ36" s="27">
        <v>1.01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""</f>
        <v/>
      </c>
      <c r="B38" s="24" t="s">
        <v>98</v>
      </c>
      <c r="C38" s="25" t="str">
        <f>"100"</f>
        <v>100</v>
      </c>
      <c r="D38" s="25">
        <v>1.64</v>
      </c>
      <c r="E38" s="25">
        <v>0</v>
      </c>
      <c r="F38" s="25">
        <v>2.36</v>
      </c>
      <c r="G38" s="25">
        <v>2.66</v>
      </c>
      <c r="H38" s="25">
        <v>11.83</v>
      </c>
      <c r="I38" s="25">
        <v>71.633663826666648</v>
      </c>
      <c r="J38" s="26">
        <v>0.34</v>
      </c>
      <c r="K38" s="26">
        <v>1.63</v>
      </c>
      <c r="L38" s="26">
        <v>0</v>
      </c>
      <c r="M38" s="26">
        <v>0</v>
      </c>
      <c r="N38" s="26">
        <v>5.26</v>
      </c>
      <c r="O38" s="26">
        <v>4.5</v>
      </c>
      <c r="P38" s="26">
        <v>2.0699999999999998</v>
      </c>
      <c r="Q38" s="26">
        <v>0</v>
      </c>
      <c r="R38" s="26">
        <v>0</v>
      </c>
      <c r="S38" s="26">
        <v>0.41</v>
      </c>
      <c r="T38" s="26">
        <v>1.97</v>
      </c>
      <c r="U38" s="26">
        <v>377.08</v>
      </c>
      <c r="V38" s="26">
        <v>340.15</v>
      </c>
      <c r="W38" s="26">
        <v>29.26</v>
      </c>
      <c r="X38" s="26">
        <v>22.54</v>
      </c>
      <c r="Y38" s="26">
        <v>49.43</v>
      </c>
      <c r="Z38" s="26">
        <v>0.93</v>
      </c>
      <c r="AA38" s="26">
        <v>0</v>
      </c>
      <c r="AB38" s="26">
        <v>1580.25</v>
      </c>
      <c r="AC38" s="26">
        <v>268.72000000000003</v>
      </c>
      <c r="AD38" s="26">
        <v>1.26</v>
      </c>
      <c r="AE38" s="26">
        <v>0.06</v>
      </c>
      <c r="AF38" s="26">
        <v>0.05</v>
      </c>
      <c r="AG38" s="26">
        <v>0.65</v>
      </c>
      <c r="AH38" s="26">
        <v>0.96</v>
      </c>
      <c r="AI38" s="26">
        <v>15.11</v>
      </c>
      <c r="AJ38" s="26">
        <v>0</v>
      </c>
      <c r="AK38" s="26">
        <v>23.36</v>
      </c>
      <c r="AL38" s="26">
        <v>28.1</v>
      </c>
      <c r="AM38" s="26">
        <v>33.590000000000003</v>
      </c>
      <c r="AN38" s="26">
        <v>40.65</v>
      </c>
      <c r="AO38" s="26">
        <v>8.0399999999999991</v>
      </c>
      <c r="AP38" s="26">
        <v>26.33</v>
      </c>
      <c r="AQ38" s="26">
        <v>9.48</v>
      </c>
      <c r="AR38" s="26">
        <v>24.93</v>
      </c>
      <c r="AS38" s="26">
        <v>31.17</v>
      </c>
      <c r="AT38" s="26">
        <v>66.73</v>
      </c>
      <c r="AU38" s="26">
        <v>102.52</v>
      </c>
      <c r="AV38" s="26">
        <v>8.7200000000000006</v>
      </c>
      <c r="AW38" s="26">
        <v>23.3</v>
      </c>
      <c r="AX38" s="26">
        <v>149.12</v>
      </c>
      <c r="AY38" s="26">
        <v>0</v>
      </c>
      <c r="AZ38" s="26">
        <v>21.96</v>
      </c>
      <c r="BA38" s="26">
        <v>24.6</v>
      </c>
      <c r="BB38" s="26">
        <v>20.98</v>
      </c>
      <c r="BC38" s="26">
        <v>8.33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0.16</v>
      </c>
      <c r="BL38" s="26">
        <v>0</v>
      </c>
      <c r="BM38" s="26">
        <v>0.09</v>
      </c>
      <c r="BN38" s="26">
        <v>0.01</v>
      </c>
      <c r="BO38" s="26">
        <v>0.02</v>
      </c>
      <c r="BP38" s="26">
        <v>0</v>
      </c>
      <c r="BQ38" s="26">
        <v>0</v>
      </c>
      <c r="BR38" s="26">
        <v>0</v>
      </c>
      <c r="BS38" s="26">
        <v>0.56000000000000005</v>
      </c>
      <c r="BT38" s="26">
        <v>0</v>
      </c>
      <c r="BU38" s="26">
        <v>0</v>
      </c>
      <c r="BV38" s="26">
        <v>1.48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97.57</v>
      </c>
      <c r="CC38" s="25">
        <v>20.84</v>
      </c>
      <c r="CE38" s="23">
        <v>263.38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0.5</v>
      </c>
      <c r="CQ38" s="23">
        <v>0.17</v>
      </c>
      <c r="CR38" s="23">
        <v>12.63</v>
      </c>
    </row>
    <row r="39" spans="1:96" s="23" customFormat="1">
      <c r="A39" s="23" t="str">
        <f>"4/2"</f>
        <v>4/2</v>
      </c>
      <c r="B39" s="24" t="s">
        <v>99</v>
      </c>
      <c r="C39" s="25" t="str">
        <f>"260"</f>
        <v>260</v>
      </c>
      <c r="D39" s="25">
        <v>2.27</v>
      </c>
      <c r="E39" s="25">
        <v>0</v>
      </c>
      <c r="F39" s="25">
        <v>5.69</v>
      </c>
      <c r="G39" s="25">
        <v>5.48</v>
      </c>
      <c r="H39" s="25">
        <v>17.95</v>
      </c>
      <c r="I39" s="25">
        <v>126.307966304</v>
      </c>
      <c r="J39" s="26">
        <v>1.29</v>
      </c>
      <c r="K39" s="26">
        <v>3.38</v>
      </c>
      <c r="L39" s="26">
        <v>0</v>
      </c>
      <c r="M39" s="26">
        <v>0</v>
      </c>
      <c r="N39" s="26">
        <v>8.94</v>
      </c>
      <c r="O39" s="26">
        <v>6.31</v>
      </c>
      <c r="P39" s="26">
        <v>2.7</v>
      </c>
      <c r="Q39" s="26">
        <v>0</v>
      </c>
      <c r="R39" s="26">
        <v>0</v>
      </c>
      <c r="S39" s="26">
        <v>0.27</v>
      </c>
      <c r="T39" s="26">
        <v>2.8</v>
      </c>
      <c r="U39" s="26">
        <v>562.64</v>
      </c>
      <c r="V39" s="26">
        <v>445.67</v>
      </c>
      <c r="W39" s="26">
        <v>41.62</v>
      </c>
      <c r="X39" s="26">
        <v>27.95</v>
      </c>
      <c r="Y39" s="26">
        <v>64.14</v>
      </c>
      <c r="Z39" s="26">
        <v>1.39</v>
      </c>
      <c r="AA39" s="26">
        <v>3.93</v>
      </c>
      <c r="AB39" s="26">
        <v>1013.3</v>
      </c>
      <c r="AC39" s="26">
        <v>217.76</v>
      </c>
      <c r="AD39" s="26">
        <v>2.4900000000000002</v>
      </c>
      <c r="AE39" s="26">
        <v>0.06</v>
      </c>
      <c r="AF39" s="26">
        <v>0.06</v>
      </c>
      <c r="AG39" s="26">
        <v>0.69</v>
      </c>
      <c r="AH39" s="26">
        <v>1.31</v>
      </c>
      <c r="AI39" s="26">
        <v>7.09</v>
      </c>
      <c r="AJ39" s="26">
        <v>0</v>
      </c>
      <c r="AK39" s="26">
        <v>113.01</v>
      </c>
      <c r="AL39" s="26">
        <v>107.61</v>
      </c>
      <c r="AM39" s="26">
        <v>171.19</v>
      </c>
      <c r="AN39" s="26">
        <v>192.02</v>
      </c>
      <c r="AO39" s="26">
        <v>49.84</v>
      </c>
      <c r="AP39" s="26">
        <v>107.52</v>
      </c>
      <c r="AQ39" s="26">
        <v>31.82</v>
      </c>
      <c r="AR39" s="26">
        <v>99.21</v>
      </c>
      <c r="AS39" s="26">
        <v>126.47</v>
      </c>
      <c r="AT39" s="26">
        <v>186.55</v>
      </c>
      <c r="AU39" s="26">
        <v>373.04</v>
      </c>
      <c r="AV39" s="26">
        <v>60.68</v>
      </c>
      <c r="AW39" s="26">
        <v>105.75</v>
      </c>
      <c r="AX39" s="26">
        <v>498.65</v>
      </c>
      <c r="AY39" s="26">
        <v>0</v>
      </c>
      <c r="AZ39" s="26">
        <v>99.15</v>
      </c>
      <c r="BA39" s="26">
        <v>109.95</v>
      </c>
      <c r="BB39" s="26">
        <v>90.07</v>
      </c>
      <c r="BC39" s="26">
        <v>34.69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0.32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1.1499999999999999</v>
      </c>
      <c r="BT39" s="26">
        <v>0</v>
      </c>
      <c r="BU39" s="26">
        <v>0</v>
      </c>
      <c r="BV39" s="26">
        <v>3.11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327.45</v>
      </c>
      <c r="CC39" s="25">
        <v>22.17</v>
      </c>
      <c r="CE39" s="23">
        <v>172.81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1.35</v>
      </c>
      <c r="CQ39" s="23">
        <v>1.35</v>
      </c>
      <c r="CR39" s="23">
        <v>13.44</v>
      </c>
    </row>
    <row r="40" spans="1:96" s="23" customFormat="1">
      <c r="A40" s="23" t="str">
        <f>"46/3"</f>
        <v>46/3</v>
      </c>
      <c r="B40" s="24" t="s">
        <v>100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13.67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8.2799999999999994</v>
      </c>
    </row>
    <row r="41" spans="1:96" s="23" customFormat="1">
      <c r="A41" s="23" t="str">
        <f>"10/7"</f>
        <v>10/7</v>
      </c>
      <c r="B41" s="24" t="s">
        <v>101</v>
      </c>
      <c r="C41" s="25" t="str">
        <f>"100"</f>
        <v>100</v>
      </c>
      <c r="D41" s="25">
        <v>14.37</v>
      </c>
      <c r="E41" s="25">
        <v>14.3</v>
      </c>
      <c r="F41" s="25">
        <v>16.239999999999998</v>
      </c>
      <c r="G41" s="25">
        <v>4.0999999999999996</v>
      </c>
      <c r="H41" s="25">
        <v>6.45</v>
      </c>
      <c r="I41" s="25">
        <v>228.20706759999999</v>
      </c>
      <c r="J41" s="26">
        <v>4.08</v>
      </c>
      <c r="K41" s="26">
        <v>2.6</v>
      </c>
      <c r="L41" s="26">
        <v>0</v>
      </c>
      <c r="M41" s="26">
        <v>0</v>
      </c>
      <c r="N41" s="26">
        <v>2.41</v>
      </c>
      <c r="O41" s="26">
        <v>3.36</v>
      </c>
      <c r="P41" s="26">
        <v>0.68</v>
      </c>
      <c r="Q41" s="26">
        <v>0</v>
      </c>
      <c r="R41" s="26">
        <v>0</v>
      </c>
      <c r="S41" s="26">
        <v>0.09</v>
      </c>
      <c r="T41" s="26">
        <v>1.66</v>
      </c>
      <c r="U41" s="26">
        <v>265.49</v>
      </c>
      <c r="V41" s="26">
        <v>192.85</v>
      </c>
      <c r="W41" s="26">
        <v>33.92</v>
      </c>
      <c r="X41" s="26">
        <v>20.95</v>
      </c>
      <c r="Y41" s="26">
        <v>139.22</v>
      </c>
      <c r="Z41" s="26">
        <v>1.39</v>
      </c>
      <c r="AA41" s="26">
        <v>45.6</v>
      </c>
      <c r="AB41" s="26">
        <v>1931.2</v>
      </c>
      <c r="AC41" s="26">
        <v>478.6</v>
      </c>
      <c r="AD41" s="26">
        <v>2.27</v>
      </c>
      <c r="AE41" s="26">
        <v>0.05</v>
      </c>
      <c r="AF41" s="26">
        <v>0.14000000000000001</v>
      </c>
      <c r="AG41" s="26">
        <v>4.51</v>
      </c>
      <c r="AH41" s="26">
        <v>9.4499999999999993</v>
      </c>
      <c r="AI41" s="26">
        <v>1.29</v>
      </c>
      <c r="AJ41" s="26">
        <v>0</v>
      </c>
      <c r="AK41" s="26">
        <v>797.37</v>
      </c>
      <c r="AL41" s="26">
        <v>841.55</v>
      </c>
      <c r="AM41" s="26">
        <v>1245.79</v>
      </c>
      <c r="AN41" s="26">
        <v>1427.04</v>
      </c>
      <c r="AO41" s="26">
        <v>382.2</v>
      </c>
      <c r="AP41" s="26">
        <v>708.76</v>
      </c>
      <c r="AQ41" s="26">
        <v>31.27</v>
      </c>
      <c r="AR41" s="26">
        <v>725.38</v>
      </c>
      <c r="AS41" s="26">
        <v>95.17</v>
      </c>
      <c r="AT41" s="26">
        <v>108.77</v>
      </c>
      <c r="AU41" s="26">
        <v>163.25</v>
      </c>
      <c r="AV41" s="26">
        <v>373.36</v>
      </c>
      <c r="AW41" s="26">
        <v>65.31</v>
      </c>
      <c r="AX41" s="26">
        <v>384.42</v>
      </c>
      <c r="AY41" s="26">
        <v>1.32</v>
      </c>
      <c r="AZ41" s="26">
        <v>99.42</v>
      </c>
      <c r="BA41" s="26">
        <v>118.03</v>
      </c>
      <c r="BB41" s="26">
        <v>503.52</v>
      </c>
      <c r="BC41" s="26">
        <v>192.57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0.23</v>
      </c>
      <c r="BL41" s="26">
        <v>0</v>
      </c>
      <c r="BM41" s="26">
        <v>0.15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0.84</v>
      </c>
      <c r="BT41" s="26">
        <v>0</v>
      </c>
      <c r="BU41" s="26">
        <v>0</v>
      </c>
      <c r="BV41" s="26">
        <v>2.4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88.03</v>
      </c>
      <c r="CC41" s="25">
        <v>51.66</v>
      </c>
      <c r="CE41" s="23">
        <v>367.47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0.5</v>
      </c>
      <c r="CR41" s="23">
        <v>31.44</v>
      </c>
    </row>
    <row r="42" spans="1:96" s="23" customFormat="1">
      <c r="A42" s="23" t="str">
        <f>"601"</f>
        <v>601</v>
      </c>
      <c r="B42" s="24" t="s">
        <v>102</v>
      </c>
      <c r="C42" s="25" t="str">
        <f>"40"</f>
        <v>40</v>
      </c>
      <c r="D42" s="25">
        <v>0.56999999999999995</v>
      </c>
      <c r="E42" s="25">
        <v>0</v>
      </c>
      <c r="F42" s="25">
        <v>1.19</v>
      </c>
      <c r="G42" s="25">
        <v>0.04</v>
      </c>
      <c r="H42" s="25">
        <v>2.3199999999999998</v>
      </c>
      <c r="I42" s="25">
        <v>22.466191970000001</v>
      </c>
      <c r="J42" s="26">
        <v>0.91</v>
      </c>
      <c r="K42" s="26">
        <v>0</v>
      </c>
      <c r="L42" s="26">
        <v>0</v>
      </c>
      <c r="M42" s="26">
        <v>0</v>
      </c>
      <c r="N42" s="26">
        <v>0.52</v>
      </c>
      <c r="O42" s="26">
        <v>1.7</v>
      </c>
      <c r="P42" s="26">
        <v>0.1</v>
      </c>
      <c r="Q42" s="26">
        <v>0</v>
      </c>
      <c r="R42" s="26">
        <v>0</v>
      </c>
      <c r="S42" s="26">
        <v>0.11</v>
      </c>
      <c r="T42" s="26">
        <v>0.76</v>
      </c>
      <c r="U42" s="26">
        <v>262.33999999999997</v>
      </c>
      <c r="V42" s="26">
        <v>21.11</v>
      </c>
      <c r="W42" s="26">
        <v>9.6</v>
      </c>
      <c r="X42" s="26">
        <v>1.69</v>
      </c>
      <c r="Y42" s="26">
        <v>7.71</v>
      </c>
      <c r="Z42" s="26">
        <v>0.08</v>
      </c>
      <c r="AA42" s="26">
        <v>3.6</v>
      </c>
      <c r="AB42" s="26">
        <v>19.84</v>
      </c>
      <c r="AC42" s="26">
        <v>14.3</v>
      </c>
      <c r="AD42" s="26">
        <v>0.09</v>
      </c>
      <c r="AE42" s="26">
        <v>0.01</v>
      </c>
      <c r="AF42" s="26">
        <v>0.01</v>
      </c>
      <c r="AG42" s="26">
        <v>0.05</v>
      </c>
      <c r="AH42" s="26">
        <v>0.18</v>
      </c>
      <c r="AI42" s="26">
        <v>0.22</v>
      </c>
      <c r="AJ42" s="26">
        <v>0</v>
      </c>
      <c r="AK42" s="26">
        <v>12.49</v>
      </c>
      <c r="AL42" s="26">
        <v>11.4</v>
      </c>
      <c r="AM42" s="26">
        <v>21.37</v>
      </c>
      <c r="AN42" s="26">
        <v>6.63</v>
      </c>
      <c r="AO42" s="26">
        <v>4.0599999999999996</v>
      </c>
      <c r="AP42" s="26">
        <v>8.24</v>
      </c>
      <c r="AQ42" s="26">
        <v>2.65</v>
      </c>
      <c r="AR42" s="26">
        <v>13.25</v>
      </c>
      <c r="AS42" s="26">
        <v>8.75</v>
      </c>
      <c r="AT42" s="26">
        <v>10.6</v>
      </c>
      <c r="AU42" s="26">
        <v>9.01</v>
      </c>
      <c r="AV42" s="26">
        <v>5.3</v>
      </c>
      <c r="AW42" s="26">
        <v>9.2799999999999994</v>
      </c>
      <c r="AX42" s="26">
        <v>81.64</v>
      </c>
      <c r="AY42" s="26">
        <v>0</v>
      </c>
      <c r="AZ42" s="26">
        <v>25.71</v>
      </c>
      <c r="BA42" s="26">
        <v>13.25</v>
      </c>
      <c r="BB42" s="26">
        <v>6.63</v>
      </c>
      <c r="BC42" s="26">
        <v>5.3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39.01</v>
      </c>
      <c r="CC42" s="25">
        <v>4.59</v>
      </c>
      <c r="CE42" s="23">
        <v>6.91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0.67</v>
      </c>
      <c r="CR42" s="23">
        <v>2.78</v>
      </c>
    </row>
    <row r="43" spans="1:96" s="23" customFormat="1">
      <c r="A43" s="23" t="str">
        <f>"2"</f>
        <v>2</v>
      </c>
      <c r="B43" s="24" t="s">
        <v>94</v>
      </c>
      <c r="C43" s="25" t="str">
        <f>"50"</f>
        <v>50</v>
      </c>
      <c r="D43" s="25">
        <v>3.31</v>
      </c>
      <c r="E43" s="25">
        <v>0</v>
      </c>
      <c r="F43" s="25">
        <v>0.33</v>
      </c>
      <c r="G43" s="25">
        <v>0.33</v>
      </c>
      <c r="H43" s="25">
        <v>23.45</v>
      </c>
      <c r="I43" s="25">
        <v>111.95050000000001</v>
      </c>
      <c r="J43" s="26">
        <v>0</v>
      </c>
      <c r="K43" s="26">
        <v>0</v>
      </c>
      <c r="L43" s="26">
        <v>0</v>
      </c>
      <c r="M43" s="26">
        <v>0</v>
      </c>
      <c r="N43" s="26">
        <v>0.55000000000000004</v>
      </c>
      <c r="O43" s="26">
        <v>22.8</v>
      </c>
      <c r="P43" s="26">
        <v>0.1</v>
      </c>
      <c r="Q43" s="26">
        <v>0</v>
      </c>
      <c r="R43" s="26">
        <v>0</v>
      </c>
      <c r="S43" s="26">
        <v>0</v>
      </c>
      <c r="T43" s="26">
        <v>0.9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159.65</v>
      </c>
      <c r="AL43" s="26">
        <v>166.17</v>
      </c>
      <c r="AM43" s="26">
        <v>254.48</v>
      </c>
      <c r="AN43" s="26">
        <v>84.39</v>
      </c>
      <c r="AO43" s="26">
        <v>50.03</v>
      </c>
      <c r="AP43" s="26">
        <v>100.05</v>
      </c>
      <c r="AQ43" s="26">
        <v>37.85</v>
      </c>
      <c r="AR43" s="26">
        <v>180.96</v>
      </c>
      <c r="AS43" s="26">
        <v>112.23</v>
      </c>
      <c r="AT43" s="26">
        <v>156.6</v>
      </c>
      <c r="AU43" s="26">
        <v>129.19999999999999</v>
      </c>
      <c r="AV43" s="26">
        <v>67.86</v>
      </c>
      <c r="AW43" s="26">
        <v>120.06</v>
      </c>
      <c r="AX43" s="26">
        <v>1003.98</v>
      </c>
      <c r="AY43" s="26">
        <v>0</v>
      </c>
      <c r="AZ43" s="26">
        <v>327.12</v>
      </c>
      <c r="BA43" s="26">
        <v>142.25</v>
      </c>
      <c r="BB43" s="26">
        <v>94.4</v>
      </c>
      <c r="BC43" s="26">
        <v>74.819999999999993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0.14000000000000001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19.55</v>
      </c>
      <c r="CC43" s="25">
        <v>3.6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3</v>
      </c>
    </row>
    <row r="44" spans="1:96" s="23" customFormat="1">
      <c r="A44" s="23" t="str">
        <f>"3"</f>
        <v>3</v>
      </c>
      <c r="B44" s="24" t="s">
        <v>103</v>
      </c>
      <c r="C44" s="25" t="str">
        <f>"40,7"</f>
        <v>40,7</v>
      </c>
      <c r="D44" s="25">
        <v>2.69</v>
      </c>
      <c r="E44" s="25">
        <v>0</v>
      </c>
      <c r="F44" s="25">
        <v>0.49</v>
      </c>
      <c r="G44" s="25">
        <v>0.49</v>
      </c>
      <c r="H44" s="25">
        <v>16.97</v>
      </c>
      <c r="I44" s="25">
        <v>78.705659999999995</v>
      </c>
      <c r="J44" s="26">
        <v>0.08</v>
      </c>
      <c r="K44" s="26">
        <v>0</v>
      </c>
      <c r="L44" s="26">
        <v>0</v>
      </c>
      <c r="M44" s="26">
        <v>0</v>
      </c>
      <c r="N44" s="26">
        <v>0.49</v>
      </c>
      <c r="O44" s="26">
        <v>13.11</v>
      </c>
      <c r="P44" s="26">
        <v>3.38</v>
      </c>
      <c r="Q44" s="26">
        <v>0</v>
      </c>
      <c r="R44" s="26">
        <v>0</v>
      </c>
      <c r="S44" s="26">
        <v>0.41</v>
      </c>
      <c r="T44" s="26">
        <v>1.02</v>
      </c>
      <c r="U44" s="26">
        <v>248.27</v>
      </c>
      <c r="V44" s="26">
        <v>99.72</v>
      </c>
      <c r="W44" s="26">
        <v>14.25</v>
      </c>
      <c r="X44" s="26">
        <v>19.13</v>
      </c>
      <c r="Y44" s="26">
        <v>64.31</v>
      </c>
      <c r="Z44" s="26">
        <v>1.59</v>
      </c>
      <c r="AA44" s="26">
        <v>0</v>
      </c>
      <c r="AB44" s="26">
        <v>2.04</v>
      </c>
      <c r="AC44" s="26">
        <v>0.41</v>
      </c>
      <c r="AD44" s="26">
        <v>0.56999999999999995</v>
      </c>
      <c r="AE44" s="26">
        <v>7.0000000000000007E-2</v>
      </c>
      <c r="AF44" s="26">
        <v>0.03</v>
      </c>
      <c r="AG44" s="26">
        <v>0.28000000000000003</v>
      </c>
      <c r="AH44" s="26">
        <v>0.81</v>
      </c>
      <c r="AI44" s="26">
        <v>0</v>
      </c>
      <c r="AJ44" s="26">
        <v>0</v>
      </c>
      <c r="AK44" s="26">
        <v>0</v>
      </c>
      <c r="AL44" s="26">
        <v>0</v>
      </c>
      <c r="AM44" s="26">
        <v>173.79</v>
      </c>
      <c r="AN44" s="26">
        <v>90.76</v>
      </c>
      <c r="AO44" s="26">
        <v>37.85</v>
      </c>
      <c r="AP44" s="26">
        <v>80.59</v>
      </c>
      <c r="AQ44" s="26">
        <v>32.56</v>
      </c>
      <c r="AR44" s="26">
        <v>151</v>
      </c>
      <c r="AS44" s="26">
        <v>120.88</v>
      </c>
      <c r="AT44" s="26">
        <v>118.44</v>
      </c>
      <c r="AU44" s="26">
        <v>188.85</v>
      </c>
      <c r="AV44" s="26">
        <v>50.47</v>
      </c>
      <c r="AW44" s="26">
        <v>126.17</v>
      </c>
      <c r="AX44" s="26">
        <v>622.29999999999995</v>
      </c>
      <c r="AY44" s="26">
        <v>0</v>
      </c>
      <c r="AZ44" s="26">
        <v>214.08</v>
      </c>
      <c r="BA44" s="26">
        <v>118.44</v>
      </c>
      <c r="BB44" s="26">
        <v>73.260000000000005</v>
      </c>
      <c r="BC44" s="26">
        <v>52.91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0.2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19.13</v>
      </c>
      <c r="CC44" s="25">
        <v>3.01</v>
      </c>
      <c r="CE44" s="23">
        <v>0.34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2.5099999999999998</v>
      </c>
    </row>
    <row r="45" spans="1:96" s="19" customFormat="1" ht="24">
      <c r="A45" s="19" t="str">
        <f>"16/10"</f>
        <v>16/10</v>
      </c>
      <c r="B45" s="20" t="s">
        <v>104</v>
      </c>
      <c r="C45" s="21" t="str">
        <f>"200"</f>
        <v>200</v>
      </c>
      <c r="D45" s="21">
        <v>1.19</v>
      </c>
      <c r="E45" s="21">
        <v>0</v>
      </c>
      <c r="F45" s="21">
        <v>0.13</v>
      </c>
      <c r="G45" s="21">
        <v>0.13</v>
      </c>
      <c r="H45" s="21">
        <v>24.68</v>
      </c>
      <c r="I45" s="21">
        <v>93.450085999999999</v>
      </c>
      <c r="J45" s="22">
        <v>0.03</v>
      </c>
      <c r="K45" s="22">
        <v>0</v>
      </c>
      <c r="L45" s="22">
        <v>0</v>
      </c>
      <c r="M45" s="22">
        <v>0</v>
      </c>
      <c r="N45" s="22">
        <v>19.3</v>
      </c>
      <c r="O45" s="22">
        <v>0.86</v>
      </c>
      <c r="P45" s="22">
        <v>4.5199999999999996</v>
      </c>
      <c r="Q45" s="22">
        <v>0</v>
      </c>
      <c r="R45" s="22">
        <v>0</v>
      </c>
      <c r="S45" s="22">
        <v>0.55000000000000004</v>
      </c>
      <c r="T45" s="22">
        <v>1.04</v>
      </c>
      <c r="U45" s="22">
        <v>3.99</v>
      </c>
      <c r="V45" s="22">
        <v>342.68</v>
      </c>
      <c r="W45" s="22">
        <v>34.18</v>
      </c>
      <c r="X45" s="22">
        <v>20.76</v>
      </c>
      <c r="Y45" s="22">
        <v>27.95</v>
      </c>
      <c r="Z45" s="22">
        <v>0.79</v>
      </c>
      <c r="AA45" s="22">
        <v>0</v>
      </c>
      <c r="AB45" s="22">
        <v>850.5</v>
      </c>
      <c r="AC45" s="22">
        <v>157.44999999999999</v>
      </c>
      <c r="AD45" s="22">
        <v>1.29</v>
      </c>
      <c r="AE45" s="22">
        <v>0.02</v>
      </c>
      <c r="AF45" s="22">
        <v>0.05</v>
      </c>
      <c r="AG45" s="22">
        <v>0.56000000000000005</v>
      </c>
      <c r="AH45" s="22">
        <v>0.85</v>
      </c>
      <c r="AI45" s="22">
        <v>20.32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214.71</v>
      </c>
      <c r="CC45" s="21">
        <v>9.34</v>
      </c>
      <c r="CE45" s="19">
        <v>141.75</v>
      </c>
      <c r="CG45" s="19">
        <v>5.17</v>
      </c>
      <c r="CH45" s="19">
        <v>5.17</v>
      </c>
      <c r="CI45" s="19">
        <v>5.17</v>
      </c>
      <c r="CJ45" s="19">
        <v>477.78</v>
      </c>
      <c r="CK45" s="19">
        <v>195.89</v>
      </c>
      <c r="CL45" s="19">
        <v>336.83</v>
      </c>
      <c r="CM45" s="19">
        <v>51.08</v>
      </c>
      <c r="CN45" s="19">
        <v>29.98</v>
      </c>
      <c r="CO45" s="19">
        <v>40.53</v>
      </c>
      <c r="CP45" s="19">
        <v>8</v>
      </c>
      <c r="CQ45" s="19">
        <v>0</v>
      </c>
      <c r="CR45" s="19">
        <v>5.66</v>
      </c>
    </row>
    <row r="46" spans="1:96" s="27" customFormat="1" ht="11.4">
      <c r="B46" s="28" t="s">
        <v>113</v>
      </c>
      <c r="C46" s="29"/>
      <c r="D46" s="29">
        <v>33.1</v>
      </c>
      <c r="E46" s="29">
        <v>14.34</v>
      </c>
      <c r="F46" s="29">
        <v>30.39</v>
      </c>
      <c r="G46" s="29">
        <v>14.11</v>
      </c>
      <c r="H46" s="29">
        <v>149.13</v>
      </c>
      <c r="I46" s="29">
        <v>977.97</v>
      </c>
      <c r="J46" s="30">
        <v>9.2200000000000006</v>
      </c>
      <c r="K46" s="30">
        <v>7.72</v>
      </c>
      <c r="L46" s="30">
        <v>0</v>
      </c>
      <c r="M46" s="30">
        <v>0</v>
      </c>
      <c r="N46" s="30">
        <v>38.76</v>
      </c>
      <c r="O46" s="30">
        <v>94.53</v>
      </c>
      <c r="P46" s="30">
        <v>15.83</v>
      </c>
      <c r="Q46" s="30">
        <v>0</v>
      </c>
      <c r="R46" s="30">
        <v>0</v>
      </c>
      <c r="S46" s="30">
        <v>1.83</v>
      </c>
      <c r="T46" s="30">
        <v>11.86</v>
      </c>
      <c r="U46" s="30">
        <v>2225.8200000000002</v>
      </c>
      <c r="V46" s="30">
        <v>1517.2</v>
      </c>
      <c r="W46" s="30">
        <v>179.47</v>
      </c>
      <c r="X46" s="30">
        <v>122.74</v>
      </c>
      <c r="Y46" s="30">
        <v>406.38</v>
      </c>
      <c r="Z46" s="30">
        <v>7.16</v>
      </c>
      <c r="AA46" s="30">
        <v>65.13</v>
      </c>
      <c r="AB46" s="30">
        <v>5409.13</v>
      </c>
      <c r="AC46" s="30">
        <v>1159.73</v>
      </c>
      <c r="AD46" s="30">
        <v>9.0299999999999994</v>
      </c>
      <c r="AE46" s="30">
        <v>0.36</v>
      </c>
      <c r="AF46" s="30">
        <v>0.37</v>
      </c>
      <c r="AG46" s="30">
        <v>7.41</v>
      </c>
      <c r="AH46" s="30">
        <v>15.55</v>
      </c>
      <c r="AI46" s="30">
        <v>44.03</v>
      </c>
      <c r="AJ46" s="30">
        <v>0</v>
      </c>
      <c r="AK46" s="30">
        <v>1412.11</v>
      </c>
      <c r="AL46" s="30">
        <v>1434.81</v>
      </c>
      <c r="AM46" s="30">
        <v>2424.73</v>
      </c>
      <c r="AN46" s="30">
        <v>2005.33</v>
      </c>
      <c r="AO46" s="30">
        <v>631.89</v>
      </c>
      <c r="AP46" s="30">
        <v>1234.42</v>
      </c>
      <c r="AQ46" s="30">
        <v>212.2</v>
      </c>
      <c r="AR46" s="30">
        <v>1520.15</v>
      </c>
      <c r="AS46" s="30">
        <v>709.86</v>
      </c>
      <c r="AT46" s="30">
        <v>907.16</v>
      </c>
      <c r="AU46" s="30">
        <v>1188.48</v>
      </c>
      <c r="AV46" s="30">
        <v>697.16</v>
      </c>
      <c r="AW46" s="30">
        <v>677.29</v>
      </c>
      <c r="AX46" s="30">
        <v>4737.28</v>
      </c>
      <c r="AY46" s="30">
        <v>1.32</v>
      </c>
      <c r="AZ46" s="30">
        <v>1416.77</v>
      </c>
      <c r="BA46" s="30">
        <v>852.5</v>
      </c>
      <c r="BB46" s="30">
        <v>952.54</v>
      </c>
      <c r="BC46" s="30">
        <v>498.22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1.88</v>
      </c>
      <c r="BL46" s="30">
        <v>0</v>
      </c>
      <c r="BM46" s="30">
        <v>0.75</v>
      </c>
      <c r="BN46" s="30">
        <v>0.04</v>
      </c>
      <c r="BO46" s="30">
        <v>7.0000000000000007E-2</v>
      </c>
      <c r="BP46" s="30">
        <v>0</v>
      </c>
      <c r="BQ46" s="30">
        <v>7.0000000000000007E-2</v>
      </c>
      <c r="BR46" s="30">
        <v>0.12</v>
      </c>
      <c r="BS46" s="30">
        <v>3.45</v>
      </c>
      <c r="BT46" s="30">
        <v>0</v>
      </c>
      <c r="BU46" s="30">
        <v>0</v>
      </c>
      <c r="BV46" s="30">
        <v>7.67</v>
      </c>
      <c r="BW46" s="30">
        <v>0.06</v>
      </c>
      <c r="BX46" s="30">
        <v>0</v>
      </c>
      <c r="BY46" s="30">
        <v>0</v>
      </c>
      <c r="BZ46" s="30">
        <v>0</v>
      </c>
      <c r="CA46" s="30">
        <v>0</v>
      </c>
      <c r="CB46" s="30">
        <v>815.54</v>
      </c>
      <c r="CC46" s="29">
        <f>SUM($CC$37:$CC$45)</f>
        <v>128.88</v>
      </c>
      <c r="CD46" s="27">
        <f>$I$46/$I$51*100</f>
        <v>31.450834855540403</v>
      </c>
      <c r="CE46" s="27">
        <v>966.65</v>
      </c>
      <c r="CG46" s="27">
        <v>130.04</v>
      </c>
      <c r="CH46" s="27">
        <v>73.510000000000005</v>
      </c>
      <c r="CI46" s="27">
        <v>101.77</v>
      </c>
      <c r="CJ46" s="27">
        <v>2849.96</v>
      </c>
      <c r="CK46" s="27">
        <v>1339.31</v>
      </c>
      <c r="CL46" s="27">
        <v>2094.63</v>
      </c>
      <c r="CM46" s="27">
        <v>113.64</v>
      </c>
      <c r="CN46" s="27">
        <v>67.83</v>
      </c>
      <c r="CO46" s="27">
        <v>90.76</v>
      </c>
      <c r="CP46" s="27">
        <v>9.85</v>
      </c>
      <c r="CQ46" s="27">
        <v>3.99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9.84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8.1999999999999993</v>
      </c>
    </row>
    <row r="49" spans="1:96" s="19" customFormat="1">
      <c r="A49" s="19" t="str">
        <f>"10,1"</f>
        <v>10,1</v>
      </c>
      <c r="B49" s="20" t="s">
        <v>108</v>
      </c>
      <c r="C49" s="21" t="str">
        <f>"100"</f>
        <v>100</v>
      </c>
      <c r="D49" s="21">
        <v>0.8</v>
      </c>
      <c r="E49" s="21">
        <v>0</v>
      </c>
      <c r="F49" s="21">
        <v>0.2</v>
      </c>
      <c r="G49" s="21">
        <v>0.2</v>
      </c>
      <c r="H49" s="21">
        <v>9.4</v>
      </c>
      <c r="I49" s="21">
        <v>40.599999999999994</v>
      </c>
      <c r="J49" s="22">
        <v>0</v>
      </c>
      <c r="K49" s="22">
        <v>0</v>
      </c>
      <c r="L49" s="22">
        <v>0</v>
      </c>
      <c r="M49" s="22">
        <v>0</v>
      </c>
      <c r="N49" s="22">
        <v>7.5</v>
      </c>
      <c r="O49" s="22">
        <v>0</v>
      </c>
      <c r="P49" s="22">
        <v>1.9</v>
      </c>
      <c r="Q49" s="22">
        <v>0</v>
      </c>
      <c r="R49" s="22">
        <v>0</v>
      </c>
      <c r="S49" s="22">
        <v>1.1000000000000001</v>
      </c>
      <c r="T49" s="22">
        <v>0.5</v>
      </c>
      <c r="U49" s="22">
        <v>12</v>
      </c>
      <c r="V49" s="22">
        <v>155</v>
      </c>
      <c r="W49" s="22">
        <v>35</v>
      </c>
      <c r="X49" s="22">
        <v>11</v>
      </c>
      <c r="Y49" s="22">
        <v>17</v>
      </c>
      <c r="Z49" s="22">
        <v>0.1</v>
      </c>
      <c r="AA49" s="22">
        <v>0</v>
      </c>
      <c r="AB49" s="22">
        <v>60</v>
      </c>
      <c r="AC49" s="22">
        <v>10</v>
      </c>
      <c r="AD49" s="22">
        <v>0.2</v>
      </c>
      <c r="AE49" s="22">
        <v>0.06</v>
      </c>
      <c r="AF49" s="22">
        <v>0.03</v>
      </c>
      <c r="AG49" s="22">
        <v>0.2</v>
      </c>
      <c r="AH49" s="22">
        <v>0.3</v>
      </c>
      <c r="AI49" s="22">
        <v>38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88</v>
      </c>
      <c r="CC49" s="21">
        <v>30</v>
      </c>
      <c r="CE49" s="19">
        <v>10</v>
      </c>
      <c r="CG49" s="19">
        <v>1.75</v>
      </c>
      <c r="CH49" s="19">
        <v>0.44</v>
      </c>
      <c r="CI49" s="19">
        <v>1.0900000000000001</v>
      </c>
      <c r="CJ49" s="19">
        <v>87.5</v>
      </c>
      <c r="CK49" s="19">
        <v>35.880000000000003</v>
      </c>
      <c r="CL49" s="19">
        <v>61.69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25</v>
      </c>
    </row>
    <row r="50" spans="1:96" s="27" customFormat="1" ht="11.4">
      <c r="B50" s="28" t="s">
        <v>115</v>
      </c>
      <c r="C50" s="29"/>
      <c r="D50" s="29">
        <v>1.8</v>
      </c>
      <c r="E50" s="29">
        <v>0</v>
      </c>
      <c r="F50" s="29">
        <v>0.4</v>
      </c>
      <c r="G50" s="29">
        <v>0.2</v>
      </c>
      <c r="H50" s="29">
        <v>30</v>
      </c>
      <c r="I50" s="29">
        <v>127.08</v>
      </c>
      <c r="J50" s="30">
        <v>0</v>
      </c>
      <c r="K50" s="30">
        <v>0</v>
      </c>
      <c r="L50" s="30">
        <v>0</v>
      </c>
      <c r="M50" s="30">
        <v>0</v>
      </c>
      <c r="N50" s="30">
        <v>27.3</v>
      </c>
      <c r="O50" s="30">
        <v>0.4</v>
      </c>
      <c r="P50" s="30">
        <v>2.2999999999999998</v>
      </c>
      <c r="Q50" s="30">
        <v>0</v>
      </c>
      <c r="R50" s="30">
        <v>0</v>
      </c>
      <c r="S50" s="30">
        <v>2.1</v>
      </c>
      <c r="T50" s="30">
        <v>1.1000000000000001</v>
      </c>
      <c r="U50" s="30">
        <v>24</v>
      </c>
      <c r="V50" s="30">
        <v>395</v>
      </c>
      <c r="W50" s="30">
        <v>49</v>
      </c>
      <c r="X50" s="30">
        <v>19</v>
      </c>
      <c r="Y50" s="30">
        <v>31</v>
      </c>
      <c r="Z50" s="30">
        <v>2.9</v>
      </c>
      <c r="AA50" s="30">
        <v>0</v>
      </c>
      <c r="AB50" s="30">
        <v>60</v>
      </c>
      <c r="AC50" s="30">
        <v>10</v>
      </c>
      <c r="AD50" s="30">
        <v>0.4</v>
      </c>
      <c r="AE50" s="30">
        <v>0.08</v>
      </c>
      <c r="AF50" s="30">
        <v>0.05</v>
      </c>
      <c r="AG50" s="30">
        <v>0.4</v>
      </c>
      <c r="AH50" s="30">
        <v>0.7</v>
      </c>
      <c r="AI50" s="30">
        <v>42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264.2</v>
      </c>
      <c r="CC50" s="29">
        <f>SUM($CC$47:$CC$49)</f>
        <v>39.840000000000003</v>
      </c>
      <c r="CD50" s="27">
        <f>$I$50/$I$51*100</f>
        <v>4.086804394247344</v>
      </c>
      <c r="CE50" s="27">
        <v>10</v>
      </c>
      <c r="CG50" s="27">
        <v>5.75</v>
      </c>
      <c r="CH50" s="27">
        <v>4.4400000000000004</v>
      </c>
      <c r="CI50" s="27">
        <v>5.09</v>
      </c>
      <c r="CJ50" s="27">
        <v>487.5</v>
      </c>
      <c r="CK50" s="27">
        <v>217.88</v>
      </c>
      <c r="CL50" s="27">
        <v>352.69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97.7</v>
      </c>
      <c r="E51" s="29">
        <v>34.18</v>
      </c>
      <c r="F51" s="29">
        <v>80.12</v>
      </c>
      <c r="G51" s="29">
        <v>31.62</v>
      </c>
      <c r="H51" s="29">
        <v>514.65</v>
      </c>
      <c r="I51" s="29">
        <v>3109.52</v>
      </c>
      <c r="J51" s="30">
        <v>31.35</v>
      </c>
      <c r="K51" s="30">
        <v>14.44</v>
      </c>
      <c r="L51" s="30">
        <v>0</v>
      </c>
      <c r="M51" s="30">
        <v>0</v>
      </c>
      <c r="N51" s="30">
        <v>184.08</v>
      </c>
      <c r="O51" s="30">
        <v>292</v>
      </c>
      <c r="P51" s="30">
        <v>38.58</v>
      </c>
      <c r="Q51" s="30">
        <v>0</v>
      </c>
      <c r="R51" s="30">
        <v>0</v>
      </c>
      <c r="S51" s="30">
        <v>7.92</v>
      </c>
      <c r="T51" s="30">
        <v>30.29</v>
      </c>
      <c r="U51" s="30">
        <v>5145.41</v>
      </c>
      <c r="V51" s="30">
        <v>4001.39</v>
      </c>
      <c r="W51" s="30">
        <v>663.3</v>
      </c>
      <c r="X51" s="30">
        <v>348.95</v>
      </c>
      <c r="Y51" s="30">
        <v>1141.1199999999999</v>
      </c>
      <c r="Z51" s="30">
        <v>22.01</v>
      </c>
      <c r="AA51" s="30">
        <v>197.56</v>
      </c>
      <c r="AB51" s="30">
        <v>10131.19</v>
      </c>
      <c r="AC51" s="30">
        <v>2306.0500000000002</v>
      </c>
      <c r="AD51" s="30">
        <v>19.989999999999998</v>
      </c>
      <c r="AE51" s="30">
        <v>1.1299999999999999</v>
      </c>
      <c r="AF51" s="30">
        <v>1.0900000000000001</v>
      </c>
      <c r="AG51" s="30">
        <v>17.399999999999999</v>
      </c>
      <c r="AH51" s="30">
        <v>38.82</v>
      </c>
      <c r="AI51" s="30">
        <v>165.23</v>
      </c>
      <c r="AJ51" s="30">
        <v>0.8</v>
      </c>
      <c r="AK51" s="30">
        <v>4038.54</v>
      </c>
      <c r="AL51" s="30">
        <v>4076.69</v>
      </c>
      <c r="AM51" s="30">
        <v>6958.9</v>
      </c>
      <c r="AN51" s="30">
        <v>4826.8900000000003</v>
      </c>
      <c r="AO51" s="30">
        <v>1702.19</v>
      </c>
      <c r="AP51" s="30">
        <v>3244.16</v>
      </c>
      <c r="AQ51" s="30">
        <v>721.03</v>
      </c>
      <c r="AR51" s="30">
        <v>4217.74</v>
      </c>
      <c r="AS51" s="30">
        <v>2294.89</v>
      </c>
      <c r="AT51" s="30">
        <v>2559.0500000000002</v>
      </c>
      <c r="AU51" s="30">
        <v>3211.88</v>
      </c>
      <c r="AV51" s="30">
        <v>1773.94</v>
      </c>
      <c r="AW51" s="30">
        <v>1932.1</v>
      </c>
      <c r="AX51" s="30">
        <v>14251.88</v>
      </c>
      <c r="AY51" s="30">
        <v>2.63</v>
      </c>
      <c r="AZ51" s="30">
        <v>4449.3100000000004</v>
      </c>
      <c r="BA51" s="30">
        <v>2565.3200000000002</v>
      </c>
      <c r="BB51" s="30">
        <v>2753.22</v>
      </c>
      <c r="BC51" s="30">
        <v>1408.38</v>
      </c>
      <c r="BD51" s="30">
        <v>0.71</v>
      </c>
      <c r="BE51" s="30">
        <v>0.32</v>
      </c>
      <c r="BF51" s="30">
        <v>0.17</v>
      </c>
      <c r="BG51" s="30">
        <v>0.4</v>
      </c>
      <c r="BH51" s="30">
        <v>0.46</v>
      </c>
      <c r="BI51" s="30">
        <v>2.12</v>
      </c>
      <c r="BJ51" s="30">
        <v>0</v>
      </c>
      <c r="BK51" s="30">
        <v>7.95</v>
      </c>
      <c r="BL51" s="30">
        <v>0</v>
      </c>
      <c r="BM51" s="30">
        <v>2.79</v>
      </c>
      <c r="BN51" s="30">
        <v>0.09</v>
      </c>
      <c r="BO51" s="30">
        <v>0.13</v>
      </c>
      <c r="BP51" s="30">
        <v>0</v>
      </c>
      <c r="BQ51" s="30">
        <v>0.41</v>
      </c>
      <c r="BR51" s="30">
        <v>0.66</v>
      </c>
      <c r="BS51" s="30">
        <v>11.03</v>
      </c>
      <c r="BT51" s="30">
        <v>0</v>
      </c>
      <c r="BU51" s="30">
        <v>0</v>
      </c>
      <c r="BV51" s="30">
        <v>16.079999999999998</v>
      </c>
      <c r="BW51" s="30">
        <v>0.15</v>
      </c>
      <c r="BX51" s="30">
        <v>0</v>
      </c>
      <c r="BY51" s="30">
        <v>0</v>
      </c>
      <c r="BZ51" s="30">
        <v>0</v>
      </c>
      <c r="CA51" s="30">
        <v>0</v>
      </c>
      <c r="CB51" s="30">
        <v>2910.97</v>
      </c>
      <c r="CC51" s="29">
        <v>429.99999999999994</v>
      </c>
      <c r="CE51" s="27">
        <v>1886.09</v>
      </c>
      <c r="CG51" s="27">
        <v>362.41</v>
      </c>
      <c r="CH51" s="27">
        <v>204.58</v>
      </c>
      <c r="CI51" s="27">
        <v>283.49</v>
      </c>
      <c r="CJ51" s="27">
        <v>13519</v>
      </c>
      <c r="CK51" s="27">
        <v>6124.05</v>
      </c>
      <c r="CL51" s="27">
        <v>9821.52</v>
      </c>
      <c r="CM51" s="27">
        <v>293</v>
      </c>
      <c r="CN51" s="27">
        <v>190.72</v>
      </c>
      <c r="CO51" s="27">
        <v>241.93</v>
      </c>
      <c r="CP51" s="27">
        <v>37.92</v>
      </c>
      <c r="CQ51" s="27">
        <v>8.73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13</v>
      </c>
      <c r="E53" s="16"/>
      <c r="F53" s="16">
        <v>24</v>
      </c>
      <c r="G53" s="16"/>
      <c r="H53" s="16">
        <v>63</v>
      </c>
      <c r="I53" s="16"/>
    </row>
    <row r="54" spans="1:96">
      <c r="A54" s="86" t="s">
        <v>153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4:CC54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9.84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100</v>
      </c>
      <c r="F24" s="49">
        <v>30</v>
      </c>
      <c r="G24" s="48">
        <v>40.599999999999994</v>
      </c>
      <c r="H24" s="48">
        <v>0.8</v>
      </c>
      <c r="I24" s="48">
        <v>0.2</v>
      </c>
      <c r="J24" s="50">
        <v>9.4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45768.313136574077</v>
      </c>
      <c r="C1">
        <f>YEAR(Дата_Сост)</f>
        <v>2025</v>
      </c>
      <c r="D1">
        <f>MONTH(Дата_Сост)</f>
        <v>4</v>
      </c>
      <c r="E1">
        <f>DAY(Дата_Сост)</f>
        <v>21</v>
      </c>
    </row>
    <row r="2" spans="1:5">
      <c r="A2" t="s">
        <v>82</v>
      </c>
      <c r="B2" s="2">
        <v>45756.616539351853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32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2025-04-10T04:11:44Z</dcterms:modified>
</cp:coreProperties>
</file>